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gabrielladesouza/Downloads/"/>
    </mc:Choice>
  </mc:AlternateContent>
  <xr:revisionPtr revIDLastSave="0" documentId="13_ncr:1_{AFF7D058-A2D3-6E40-9604-5D1BC40B9D1C}" xr6:coauthVersionLast="47" xr6:coauthVersionMax="47" xr10:uidLastSave="{00000000-0000-0000-0000-000000000000}"/>
  <bookViews>
    <workbookView xWindow="0" yWindow="760" windowWidth="30240" windowHeight="16720" activeTab="1" xr2:uid="{00000000-000D-0000-FFFF-FFFF00000000}"/>
  </bookViews>
  <sheets>
    <sheet name="Pine Pollen Tracker" sheetId="1" r:id="rId1"/>
    <sheet name="Example" sheetId="2" r:id="rId2"/>
  </sheets>
  <definedNames>
    <definedName name="_xlnm.Print_Titles" localSheetId="1">Example!$5:$5</definedName>
    <definedName name="_xlnm.Print_Titles" localSheetId="0">'Pine Pollen Tracker'!$5:$5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2" l="1"/>
  <c r="D109" i="2" s="1"/>
  <c r="E109" i="2" s="1"/>
  <c r="C108" i="2"/>
  <c r="D108" i="2" s="1"/>
  <c r="E108" i="2" s="1"/>
  <c r="C107" i="2"/>
  <c r="D107" i="2" s="1"/>
  <c r="E107" i="2" s="1"/>
  <c r="C106" i="2"/>
  <c r="D106" i="2" s="1"/>
  <c r="E106" i="2" s="1"/>
  <c r="D105" i="2"/>
  <c r="E105" i="2" s="1"/>
  <c r="C105" i="2"/>
  <c r="C104" i="2"/>
  <c r="D104" i="2" s="1"/>
  <c r="E104" i="2" s="1"/>
  <c r="D103" i="2"/>
  <c r="E103" i="2" s="1"/>
  <c r="C103" i="2"/>
  <c r="C102" i="2"/>
  <c r="D102" i="2" s="1"/>
  <c r="E102" i="2" s="1"/>
  <c r="C101" i="2"/>
  <c r="D101" i="2" s="1"/>
  <c r="E101" i="2" s="1"/>
  <c r="D100" i="2"/>
  <c r="E100" i="2" s="1"/>
  <c r="C100" i="2"/>
  <c r="C99" i="2"/>
  <c r="D99" i="2" s="1"/>
  <c r="E99" i="2" s="1"/>
  <c r="C98" i="2"/>
  <c r="D98" i="2" s="1"/>
  <c r="E98" i="2" s="1"/>
  <c r="D97" i="2"/>
  <c r="E97" i="2" s="1"/>
  <c r="C97" i="2"/>
  <c r="D96" i="2"/>
  <c r="E96" i="2" s="1"/>
  <c r="C96" i="2"/>
  <c r="D95" i="2"/>
  <c r="E95" i="2" s="1"/>
  <c r="C95" i="2"/>
  <c r="C94" i="2"/>
  <c r="D94" i="2" s="1"/>
  <c r="E94" i="2" s="1"/>
  <c r="C93" i="2"/>
  <c r="D93" i="2" s="1"/>
  <c r="E93" i="2" s="1"/>
  <c r="D92" i="2"/>
  <c r="E92" i="2" s="1"/>
  <c r="C92" i="2"/>
  <c r="C91" i="2"/>
  <c r="D91" i="2" s="1"/>
  <c r="E91" i="2" s="1"/>
  <c r="C90" i="2"/>
  <c r="D90" i="2" s="1"/>
  <c r="E90" i="2" s="1"/>
  <c r="D89" i="2"/>
  <c r="E89" i="2" s="1"/>
  <c r="C89" i="2"/>
  <c r="D88" i="2"/>
  <c r="E88" i="2" s="1"/>
  <c r="C88" i="2"/>
  <c r="D87" i="2"/>
  <c r="E87" i="2" s="1"/>
  <c r="C87" i="2"/>
  <c r="C86" i="2"/>
  <c r="D86" i="2" s="1"/>
  <c r="E86" i="2" s="1"/>
  <c r="C85" i="2"/>
  <c r="D85" i="2" s="1"/>
  <c r="E85" i="2" s="1"/>
  <c r="D84" i="2"/>
  <c r="E84" i="2" s="1"/>
  <c r="C84" i="2"/>
  <c r="C83" i="2"/>
  <c r="D83" i="2" s="1"/>
  <c r="E83" i="2" s="1"/>
  <c r="C82" i="2"/>
  <c r="D82" i="2" s="1"/>
  <c r="E82" i="2" s="1"/>
  <c r="D81" i="2"/>
  <c r="E81" i="2" s="1"/>
  <c r="C81" i="2"/>
  <c r="D80" i="2"/>
  <c r="E80" i="2" s="1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D49" i="2" s="1"/>
  <c r="E49" i="2" s="1"/>
  <c r="C48" i="2"/>
  <c r="D48" i="2" s="1"/>
  <c r="E48" i="2" s="1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D16" i="2" s="1"/>
  <c r="E16" i="2" s="1"/>
  <c r="C15" i="2"/>
  <c r="C14" i="2"/>
  <c r="C13" i="2"/>
  <c r="C12" i="2"/>
  <c r="D12" i="2" s="1"/>
  <c r="E12" i="2" s="1"/>
  <c r="D11" i="2"/>
  <c r="E11" i="2" s="1"/>
  <c r="C11" i="2"/>
  <c r="C10" i="2"/>
  <c r="D10" i="2" s="1"/>
  <c r="E10" i="2" s="1"/>
  <c r="C9" i="2"/>
  <c r="D9" i="2" s="1"/>
  <c r="E9" i="2" s="1"/>
  <c r="C8" i="2"/>
  <c r="D8" i="2" s="1"/>
  <c r="E8" i="2" s="1"/>
  <c r="H7" i="2"/>
  <c r="C7" i="2"/>
  <c r="D7" i="2" s="1"/>
  <c r="E7" i="2" s="1"/>
  <c r="H6" i="2"/>
  <c r="C6" i="2"/>
  <c r="C25" i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04" i="1"/>
  <c r="D104" i="1" s="1"/>
  <c r="E104" i="1" s="1"/>
  <c r="C103" i="1"/>
  <c r="D103" i="1" s="1"/>
  <c r="E103" i="1" s="1"/>
  <c r="C102" i="1"/>
  <c r="D102" i="1" s="1"/>
  <c r="E102" i="1" s="1"/>
  <c r="C101" i="1"/>
  <c r="D101" i="1" s="1"/>
  <c r="E101" i="1" s="1"/>
  <c r="C100" i="1"/>
  <c r="D100" i="1" s="1"/>
  <c r="E100" i="1" s="1"/>
  <c r="C99" i="1"/>
  <c r="D99" i="1" s="1"/>
  <c r="E99" i="1" s="1"/>
  <c r="C98" i="1"/>
  <c r="D98" i="1" s="1"/>
  <c r="E98" i="1" s="1"/>
  <c r="C97" i="1"/>
  <c r="D97" i="1" s="1"/>
  <c r="E97" i="1" s="1"/>
  <c r="C96" i="1"/>
  <c r="D96" i="1" s="1"/>
  <c r="E96" i="1" s="1"/>
  <c r="C95" i="1"/>
  <c r="D95" i="1" s="1"/>
  <c r="E95" i="1" s="1"/>
  <c r="C94" i="1"/>
  <c r="D94" i="1" s="1"/>
  <c r="E94" i="1" s="1"/>
  <c r="C93" i="1"/>
  <c r="D93" i="1" s="1"/>
  <c r="E93" i="1" s="1"/>
  <c r="C92" i="1"/>
  <c r="D92" i="1" s="1"/>
  <c r="E92" i="1" s="1"/>
  <c r="C91" i="1"/>
  <c r="D91" i="1" s="1"/>
  <c r="E91" i="1" s="1"/>
  <c r="C90" i="1"/>
  <c r="D90" i="1" s="1"/>
  <c r="E90" i="1" s="1"/>
  <c r="C89" i="1"/>
  <c r="D89" i="1" s="1"/>
  <c r="E89" i="1" s="1"/>
  <c r="C88" i="1"/>
  <c r="D88" i="1" s="1"/>
  <c r="E88" i="1" s="1"/>
  <c r="C87" i="1"/>
  <c r="D87" i="1" s="1"/>
  <c r="E87" i="1" s="1"/>
  <c r="C86" i="1"/>
  <c r="D86" i="1" s="1"/>
  <c r="E86" i="1" s="1"/>
  <c r="C85" i="1"/>
  <c r="D85" i="1" s="1"/>
  <c r="E85" i="1" s="1"/>
  <c r="C84" i="1"/>
  <c r="D84" i="1" s="1"/>
  <c r="E84" i="1" s="1"/>
  <c r="C83" i="1"/>
  <c r="D83" i="1" s="1"/>
  <c r="E83" i="1" s="1"/>
  <c r="C82" i="1"/>
  <c r="D82" i="1" s="1"/>
  <c r="E82" i="1" s="1"/>
  <c r="C81" i="1"/>
  <c r="D81" i="1" s="1"/>
  <c r="E81" i="1" s="1"/>
  <c r="C80" i="1"/>
  <c r="D80" i="1" s="1"/>
  <c r="E80" i="1" s="1"/>
  <c r="C79" i="1"/>
  <c r="D79" i="1" s="1"/>
  <c r="E79" i="1" s="1"/>
  <c r="C78" i="1"/>
  <c r="D78" i="1" s="1"/>
  <c r="E78" i="1" s="1"/>
  <c r="C77" i="1"/>
  <c r="D77" i="1" s="1"/>
  <c r="E77" i="1" s="1"/>
  <c r="C76" i="1"/>
  <c r="D76" i="1" s="1"/>
  <c r="E76" i="1" s="1"/>
  <c r="C75" i="1"/>
  <c r="D75" i="1" s="1"/>
  <c r="E75" i="1" s="1"/>
  <c r="C74" i="1"/>
  <c r="D74" i="1" s="1"/>
  <c r="E74" i="1" s="1"/>
  <c r="C73" i="1"/>
  <c r="D73" i="1" s="1"/>
  <c r="E73" i="1" s="1"/>
  <c r="C72" i="1"/>
  <c r="D72" i="1" s="1"/>
  <c r="E72" i="1" s="1"/>
  <c r="C71" i="1"/>
  <c r="D71" i="1" s="1"/>
  <c r="E71" i="1" s="1"/>
  <c r="C70" i="1"/>
  <c r="D70" i="1" s="1"/>
  <c r="E70" i="1" s="1"/>
  <c r="C69" i="1"/>
  <c r="D69" i="1" s="1"/>
  <c r="E69" i="1" s="1"/>
  <c r="C68" i="1"/>
  <c r="D68" i="1" s="1"/>
  <c r="E68" i="1" s="1"/>
  <c r="C67" i="1"/>
  <c r="D67" i="1" s="1"/>
  <c r="E67" i="1" s="1"/>
  <c r="C66" i="1"/>
  <c r="D66" i="1" s="1"/>
  <c r="E66" i="1" s="1"/>
  <c r="C65" i="1"/>
  <c r="D65" i="1" s="1"/>
  <c r="E65" i="1" s="1"/>
  <c r="C64" i="1"/>
  <c r="D64" i="1" s="1"/>
  <c r="E64" i="1" s="1"/>
  <c r="C63" i="1"/>
  <c r="D63" i="1" s="1"/>
  <c r="E63" i="1" s="1"/>
  <c r="C62" i="1"/>
  <c r="D62" i="1" s="1"/>
  <c r="E62" i="1" s="1"/>
  <c r="C61" i="1"/>
  <c r="D61" i="1" s="1"/>
  <c r="E61" i="1" s="1"/>
  <c r="C60" i="1"/>
  <c r="D60" i="1" s="1"/>
  <c r="E60" i="1" s="1"/>
  <c r="C59" i="1"/>
  <c r="D59" i="1" s="1"/>
  <c r="E59" i="1" s="1"/>
  <c r="C58" i="1"/>
  <c r="D58" i="1" s="1"/>
  <c r="C57" i="1"/>
  <c r="D57" i="1" s="1"/>
  <c r="E57" i="1" s="1"/>
  <c r="C56" i="1"/>
  <c r="D56" i="1" s="1"/>
  <c r="E56" i="1" s="1"/>
  <c r="C55" i="1"/>
  <c r="D55" i="1" s="1"/>
  <c r="E55" i="1" s="1"/>
  <c r="C54" i="1"/>
  <c r="D54" i="1" s="1"/>
  <c r="E54" i="1" s="1"/>
  <c r="C53" i="1"/>
  <c r="D53" i="1" s="1"/>
  <c r="E53" i="1" s="1"/>
  <c r="C52" i="1"/>
  <c r="D52" i="1" s="1"/>
  <c r="E52" i="1" s="1"/>
  <c r="C51" i="1"/>
  <c r="D51" i="1" s="1"/>
  <c r="E51" i="1" s="1"/>
  <c r="C50" i="1"/>
  <c r="D50" i="1" s="1"/>
  <c r="E50" i="1" s="1"/>
  <c r="D49" i="1"/>
  <c r="E49" i="1" s="1"/>
  <c r="C49" i="1"/>
  <c r="C48" i="1"/>
  <c r="D48" i="1" s="1"/>
  <c r="E48" i="1" s="1"/>
  <c r="C47" i="1"/>
  <c r="D47" i="1" s="1"/>
  <c r="E47" i="1" s="1"/>
  <c r="C46" i="1"/>
  <c r="D46" i="1" s="1"/>
  <c r="E46" i="1" s="1"/>
  <c r="C45" i="1"/>
  <c r="D45" i="1" s="1"/>
  <c r="E45" i="1" s="1"/>
  <c r="C44" i="1"/>
  <c r="D44" i="1" s="1"/>
  <c r="E44" i="1" s="1"/>
  <c r="C43" i="1"/>
  <c r="D43" i="1" s="1"/>
  <c r="E43" i="1" s="1"/>
  <c r="C42" i="1"/>
  <c r="D42" i="1" s="1"/>
  <c r="E42" i="1" s="1"/>
  <c r="C41" i="1"/>
  <c r="D41" i="1" s="1"/>
  <c r="E41" i="1" s="1"/>
  <c r="C40" i="1"/>
  <c r="D40" i="1" s="1"/>
  <c r="E40" i="1" s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C32" i="1"/>
  <c r="D32" i="1" s="1"/>
  <c r="E32" i="1" s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H7" i="1"/>
  <c r="C7" i="1"/>
  <c r="H6" i="1"/>
  <c r="C6" i="1"/>
  <c r="D50" i="2" l="1"/>
  <c r="E50" i="2" s="1"/>
  <c r="D17" i="2"/>
  <c r="E17" i="2" s="1"/>
  <c r="D13" i="2"/>
  <c r="E13" i="2" s="1"/>
  <c r="D14" i="2"/>
  <c r="H15" i="2"/>
  <c r="D6" i="2"/>
  <c r="E6" i="2" s="1"/>
  <c r="H14" i="2"/>
  <c r="H13" i="2"/>
  <c r="H15" i="1"/>
  <c r="H14" i="1"/>
  <c r="D6" i="1"/>
  <c r="E6" i="1" s="1"/>
  <c r="H13" i="1"/>
  <c r="E58" i="1"/>
  <c r="D51" i="2" l="1"/>
  <c r="D18" i="2"/>
  <c r="E14" i="2"/>
  <c r="D15" i="2"/>
  <c r="D7" i="1"/>
  <c r="E51" i="2" l="1"/>
  <c r="D52" i="2"/>
  <c r="E18" i="2"/>
  <c r="D19" i="2"/>
  <c r="E15" i="2"/>
  <c r="E7" i="1"/>
  <c r="D8" i="1"/>
  <c r="E52" i="2" l="1"/>
  <c r="D53" i="2"/>
  <c r="E19" i="2"/>
  <c r="D20" i="2"/>
  <c r="E8" i="1"/>
  <c r="D9" i="1"/>
  <c r="D74" i="2" l="1"/>
  <c r="E53" i="2"/>
  <c r="D54" i="2"/>
  <c r="E20" i="2"/>
  <c r="D21" i="2"/>
  <c r="E9" i="1"/>
  <c r="D10" i="1"/>
  <c r="E74" i="2" l="1"/>
  <c r="D75" i="2"/>
  <c r="E54" i="2"/>
  <c r="D55" i="2"/>
  <c r="E21" i="2"/>
  <c r="D22" i="2"/>
  <c r="E10" i="1"/>
  <c r="D11" i="1"/>
  <c r="E75" i="2" l="1"/>
  <c r="D76" i="2"/>
  <c r="E55" i="2"/>
  <c r="D56" i="2"/>
  <c r="E22" i="2"/>
  <c r="D23" i="2"/>
  <c r="E11" i="1"/>
  <c r="D12" i="1"/>
  <c r="E76" i="2" l="1"/>
  <c r="D77" i="2"/>
  <c r="E56" i="2"/>
  <c r="D57" i="2"/>
  <c r="E23" i="2"/>
  <c r="D24" i="2"/>
  <c r="E12" i="1"/>
  <c r="D13" i="1"/>
  <c r="E77" i="2" l="1"/>
  <c r="D78" i="2"/>
  <c r="E57" i="2"/>
  <c r="D58" i="2"/>
  <c r="E24" i="2"/>
  <c r="D25" i="2"/>
  <c r="E13" i="1"/>
  <c r="D14" i="1"/>
  <c r="E78" i="2" l="1"/>
  <c r="D79" i="2"/>
  <c r="E79" i="2" s="1"/>
  <c r="E58" i="2"/>
  <c r="D59" i="2"/>
  <c r="E25" i="2"/>
  <c r="D26" i="2"/>
  <c r="D27" i="2" s="1"/>
  <c r="E14" i="1"/>
  <c r="D15" i="1"/>
  <c r="E59" i="2" l="1"/>
  <c r="D60" i="2"/>
  <c r="E27" i="2"/>
  <c r="D28" i="2"/>
  <c r="E26" i="2"/>
  <c r="E15" i="1"/>
  <c r="D16" i="1"/>
  <c r="E60" i="2" l="1"/>
  <c r="D61" i="2"/>
  <c r="E28" i="2"/>
  <c r="D29" i="2"/>
  <c r="E16" i="1"/>
  <c r="D17" i="1"/>
  <c r="E61" i="2" l="1"/>
  <c r="D62" i="2"/>
  <c r="E29" i="2"/>
  <c r="D30" i="2"/>
  <c r="E17" i="1"/>
  <c r="D18" i="1"/>
  <c r="E62" i="2" l="1"/>
  <c r="D63" i="2"/>
  <c r="E30" i="2"/>
  <c r="D31" i="2"/>
  <c r="E18" i="1"/>
  <c r="D19" i="1"/>
  <c r="E63" i="2" l="1"/>
  <c r="D64" i="2"/>
  <c r="D32" i="2"/>
  <c r="E31" i="2"/>
  <c r="E19" i="1"/>
  <c r="D20" i="1"/>
  <c r="E64" i="2" l="1"/>
  <c r="D65" i="2"/>
  <c r="E32" i="2"/>
  <c r="D33" i="2"/>
  <c r="E20" i="1"/>
  <c r="D21" i="1"/>
  <c r="E65" i="2" l="1"/>
  <c r="D66" i="2"/>
  <c r="E33" i="2"/>
  <c r="D34" i="2"/>
  <c r="E21" i="1"/>
  <c r="D22" i="1"/>
  <c r="E66" i="2" l="1"/>
  <c r="D67" i="2"/>
  <c r="E34" i="2"/>
  <c r="D35" i="2"/>
  <c r="E22" i="1"/>
  <c r="D23" i="1"/>
  <c r="E67" i="2" l="1"/>
  <c r="D68" i="2"/>
  <c r="D36" i="2"/>
  <c r="D37" i="2" s="1"/>
  <c r="E35" i="2"/>
  <c r="E23" i="1"/>
  <c r="D24" i="1"/>
  <c r="D25" i="1" s="1"/>
  <c r="E68" i="2" l="1"/>
  <c r="D69" i="2"/>
  <c r="E37" i="2"/>
  <c r="D38" i="2"/>
  <c r="E36" i="2"/>
  <c r="E25" i="1"/>
  <c r="D26" i="1"/>
  <c r="E24" i="1"/>
  <c r="E69" i="2" l="1"/>
  <c r="D70" i="2"/>
  <c r="E38" i="2"/>
  <c r="D39" i="2"/>
  <c r="E26" i="1"/>
  <c r="D27" i="1"/>
  <c r="E70" i="2" l="1"/>
  <c r="D71" i="2"/>
  <c r="E39" i="2"/>
  <c r="D40" i="2"/>
  <c r="E27" i="1"/>
  <c r="D28" i="1"/>
  <c r="E71" i="2" l="1"/>
  <c r="D72" i="2"/>
  <c r="E40" i="2"/>
  <c r="D41" i="2"/>
  <c r="E28" i="1"/>
  <c r="D29" i="1"/>
  <c r="E72" i="2" l="1"/>
  <c r="D73" i="2"/>
  <c r="E73" i="2" s="1"/>
  <c r="E41" i="2"/>
  <c r="D42" i="2"/>
  <c r="E29" i="1"/>
  <c r="D30" i="1"/>
  <c r="E42" i="2" l="1"/>
  <c r="D43" i="2"/>
  <c r="E30" i="1"/>
  <c r="D31" i="1"/>
  <c r="E43" i="2" l="1"/>
  <c r="D44" i="2"/>
  <c r="E31" i="1"/>
  <c r="H12" i="1"/>
  <c r="H11" i="1"/>
  <c r="H10" i="1"/>
  <c r="H9" i="1"/>
  <c r="H8" i="1"/>
  <c r="E44" i="2" l="1"/>
  <c r="D45" i="2"/>
  <c r="E45" i="2" l="1"/>
  <c r="D46" i="2"/>
  <c r="E46" i="2" l="1"/>
  <c r="D47" i="2"/>
  <c r="E47" i="2" l="1"/>
  <c r="H11" i="2"/>
  <c r="H12" i="2"/>
  <c r="H8" i="2"/>
  <c r="H10" i="2"/>
  <c r="H9" i="2"/>
</calcChain>
</file>

<file path=xl/sharedStrings.xml><?xml version="1.0" encoding="utf-8"?>
<sst xmlns="http://schemas.openxmlformats.org/spreadsheetml/2006/main" count="74" uniqueCount="37">
  <si>
    <t>🌲 Pine Pollen Degree-Day Tracker</t>
  </si>
  <si>
    <t>Track daily high temps starting Feb 1 to predict pine pollen season (baseline: 55°F)</t>
  </si>
  <si>
    <t>Enter daily high temperatures in column B (blue cells). All calculations are automatic!</t>
  </si>
  <si>
    <t>Date</t>
  </si>
  <si>
    <t>Daily High (°F)</t>
  </si>
  <si>
    <t>Degree-Days
(High − 55)</t>
  </si>
  <si>
    <t>Cumulative
Degree-Days</t>
  </si>
  <si>
    <t>Pollen Status</t>
  </si>
  <si>
    <t>Metric</t>
  </si>
  <si>
    <t>Value</t>
  </si>
  <si>
    <t>Tracking Period</t>
  </si>
  <si>
    <t>Days with Data Entered</t>
  </si>
  <si>
    <t>Current Cumulative Degree-Days</t>
  </si>
  <si>
    <t>Degree-Days to Pollen Start (300)</t>
  </si>
  <si>
    <t>Degree-Days to Peak (636)</t>
  </si>
  <si>
    <t>Pollen Season Started?</t>
  </si>
  <si>
    <t>Peak Production Reached?</t>
  </si>
  <si>
    <t>Average Daily Degree-Days</t>
  </si>
  <si>
    <t>Highest Single-Day Degree-Days</t>
  </si>
  <si>
    <t>Date of Highest Degree-Day</t>
  </si>
  <si>
    <t>Baseline Temperature</t>
  </si>
  <si>
    <t>55°F</t>
  </si>
  <si>
    <t>Pollen Season Starts</t>
  </si>
  <si>
    <t>~300 degree-days</t>
  </si>
  <si>
    <t>Peak Pollen Production</t>
  </si>
  <si>
    <t>~636 degree-days</t>
  </si>
  <si>
    <t>Typical Season Start</t>
  </si>
  <si>
    <t>Early–mid March</t>
  </si>
  <si>
    <t>Typical Peak</t>
  </si>
  <si>
    <t>Early April</t>
  </si>
  <si>
    <t>Worst Pollen Conditions</t>
  </si>
  <si>
    <t>Warm, dry, breezy mornings</t>
  </si>
  <si>
    <t>Least Pollen</t>
  </si>
  <si>
    <t>Rainy or cool days</t>
  </si>
  <si>
    <t>Summary &amp; Milestones</t>
  </si>
  <si>
    <t xml:space="preserve">Tool designed by Gabriella de Souza, New Hanover County Consumer Horticulture Agent. gadesouz@ncsu.edu </t>
  </si>
  <si>
    <t>Quick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</si>
</sst>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6"/>
      <color rgb="FF2E5B2E"/>
      <name val="Arial"/>
      <family val="2"/>
    </font>
    <font>
      <i/>
      <sz val="10"/>
      <color rgb="FF666666"/>
      <name val="Arial"/>
      <family val="2"/>
    </font>
    <font>
      <i/>
      <sz val="10"/>
      <color rgb="FF0000FF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4"/>
      <color rgb="FF2E5B2E"/>
      <name val="Arial"/>
      <family val="2"/>
    </font>
    <font>
      <b/>
      <sz val="10"/>
      <color rgb="FF2E5B2E"/>
      <name val="Arial"/>
      <family val="2"/>
    </font>
    <font>
      <b/>
      <sz val="12"/>
      <color rgb="FF2E5B2E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i/>
      <sz val="9"/>
      <color rgb="FF2E5B2E"/>
      <name val="Arial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E5B2E"/>
      </patternFill>
    </fill>
    <fill>
      <patternFill patternType="solid">
        <fgColor rgb="FFF5F8E8"/>
      </patternFill>
    </fill>
    <fill>
      <patternFill patternType="solid">
        <fgColor rgb="FFE8F5E8"/>
      </patternFill>
    </fill>
    <fill>
      <patternFill patternType="solid">
        <fgColor rgb="FF4A7C4A"/>
      </patternFill>
    </fill>
    <fill>
      <patternFill patternType="solid">
        <fgColor rgb="FFFFFFFF"/>
      </patternFill>
    </fill>
    <fill>
      <patternFill patternType="solid">
        <fgColor rgb="FF6B8E23"/>
      </patternFill>
    </fill>
    <fill>
      <patternFill patternType="solid">
        <fgColor rgb="FFFFF3CD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12699</xdr:colOff>
      <xdr:row>27</xdr:row>
      <xdr:rowOff>177800</xdr:rowOff>
    </xdr:from>
    <xdr:to>
      <xdr:col>8</xdr:col>
      <xdr:colOff>43792</xdr:colOff>
      <xdr:row>30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28D1B-96AF-2650-4E7A-A9568D39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699" y="6756400"/>
          <a:ext cx="4196693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12699</xdr:colOff>
      <xdr:row>27</xdr:row>
      <xdr:rowOff>177800</xdr:rowOff>
    </xdr:from>
    <xdr:to>
      <xdr:col>8</xdr:col>
      <xdr:colOff>43792</xdr:colOff>
      <xdr:row>30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C39AE-4D3F-A34C-A04B-9328AEE5E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699" y="6781800"/>
          <a:ext cx="4196693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workbookViewId="0">
      <pane ySplit="5" topLeftCell="A6" activePane="bottomLeft" state="frozen"/>
      <selection pane="bottomLeft" activeCell="O12" sqref="O12"/>
    </sheetView>
  </sheetViews>
  <sheetFormatPr baseColWidth="10" defaultColWidth="8.83203125" defaultRowHeight="15" x14ac:dyDescent="0.2"/>
  <cols>
    <col min="1" max="2" width="14" customWidth="1"/>
    <col min="3" max="3" width="16" customWidth="1"/>
    <col min="4" max="4" width="18" customWidth="1"/>
    <col min="5" max="5" width="20" customWidth="1"/>
    <col min="6" max="6" width="3" customWidth="1"/>
    <col min="7" max="7" width="28" customWidth="1"/>
    <col min="8" max="8" width="26.6640625" customWidth="1"/>
  </cols>
  <sheetData>
    <row r="1" spans="1:8" ht="30" customHeight="1" x14ac:dyDescent="0.2">
      <c r="A1" s="26" t="s">
        <v>0</v>
      </c>
      <c r="B1" s="23"/>
      <c r="C1" s="23"/>
      <c r="D1" s="23"/>
      <c r="E1" s="23"/>
    </row>
    <row r="2" spans="1:8" x14ac:dyDescent="0.2">
      <c r="A2" s="24" t="s">
        <v>1</v>
      </c>
      <c r="B2" s="23"/>
      <c r="C2" s="23"/>
      <c r="D2" s="23"/>
      <c r="E2" s="23"/>
    </row>
    <row r="3" spans="1:8" x14ac:dyDescent="0.2">
      <c r="A3" s="28" t="s">
        <v>2</v>
      </c>
      <c r="B3" s="23"/>
      <c r="C3" s="23"/>
      <c r="D3" s="23"/>
      <c r="E3" s="23"/>
    </row>
    <row r="4" spans="1:8" ht="28" customHeight="1" x14ac:dyDescent="0.2">
      <c r="G4" s="22" t="s">
        <v>34</v>
      </c>
      <c r="H4" s="23"/>
    </row>
    <row r="5" spans="1:8" ht="35" customHeight="1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G5" s="2" t="s">
        <v>8</v>
      </c>
      <c r="H5" s="2" t="s">
        <v>9</v>
      </c>
    </row>
    <row r="6" spans="1:8" ht="18" customHeight="1" x14ac:dyDescent="0.2">
      <c r="A6" s="3">
        <v>46054</v>
      </c>
      <c r="B6" s="4"/>
      <c r="C6" s="5" t="str">
        <f t="shared" ref="C6:C37" si="0">IF(B6="","",MAX(0,B6-55))</f>
        <v/>
      </c>
      <c r="D6" s="6" t="str">
        <f>IF(C6="","",C6)</f>
        <v/>
      </c>
      <c r="E6" s="7" t="str">
        <f t="shared" ref="E6:E37" si="1">IF(D6="","",IF(D6&lt;300,"Not yet started",IF(D6&lt;636,"🌲 Pollen season!","🟡 Past peak")))</f>
        <v/>
      </c>
      <c r="G6" s="8" t="s">
        <v>10</v>
      </c>
      <c r="H6" s="9" t="str">
        <f>TEXT(A6,"MMM D, YYYY")&amp;" – "&amp;TEXT(A109,"MMM D, YYYY")</f>
        <v>Feb 1, 2026 – May 15, 2026</v>
      </c>
    </row>
    <row r="7" spans="1:8" ht="16" x14ac:dyDescent="0.2">
      <c r="A7" s="10">
        <v>46055</v>
      </c>
      <c r="B7" s="4"/>
      <c r="C7" s="11" t="str">
        <f t="shared" si="0"/>
        <v/>
      </c>
      <c r="D7" s="12" t="str">
        <f t="shared" ref="D7:D38" si="2">IF(C7="","",IF(D6="",C7,D6+C7))</f>
        <v/>
      </c>
      <c r="E7" s="13" t="str">
        <f t="shared" si="1"/>
        <v/>
      </c>
      <c r="G7" s="14" t="s">
        <v>11</v>
      </c>
      <c r="H7" s="15">
        <f>COUNTA(B6:B109)</f>
        <v>0</v>
      </c>
    </row>
    <row r="8" spans="1:8" ht="28" x14ac:dyDescent="0.2">
      <c r="A8" s="3">
        <v>46056</v>
      </c>
      <c r="B8" s="4"/>
      <c r="C8" s="5" t="str">
        <f t="shared" si="0"/>
        <v/>
      </c>
      <c r="D8" s="6" t="str">
        <f t="shared" si="2"/>
        <v/>
      </c>
      <c r="E8" s="7" t="str">
        <f t="shared" si="1"/>
        <v/>
      </c>
      <c r="G8" s="8" t="s">
        <v>12</v>
      </c>
      <c r="H8" s="9" t="str">
        <f>IFERROR(LOOKUP(2,1/(D6:D109&lt;&gt;""),D6:D109),"No data yet")</f>
        <v>No data yet</v>
      </c>
    </row>
    <row r="9" spans="1:8" ht="28" x14ac:dyDescent="0.2">
      <c r="A9" s="10">
        <v>46057</v>
      </c>
      <c r="B9" s="4"/>
      <c r="C9" s="11" t="str">
        <f t="shared" si="0"/>
        <v/>
      </c>
      <c r="D9" s="12" t="str">
        <f t="shared" si="2"/>
        <v/>
      </c>
      <c r="E9" s="13" t="str">
        <f t="shared" si="1"/>
        <v/>
      </c>
      <c r="G9" s="14" t="s">
        <v>13</v>
      </c>
      <c r="H9" s="15" t="str">
        <f>IFERROR(MAX(0, 300 - LOOKUP(2,1/(D6:D109&lt;&gt;""),D6:D109)),"No data yet")</f>
        <v>No data yet</v>
      </c>
    </row>
    <row r="10" spans="1:8" ht="16" x14ac:dyDescent="0.2">
      <c r="A10" s="3">
        <v>46058</v>
      </c>
      <c r="B10" s="4"/>
      <c r="C10" s="5" t="str">
        <f t="shared" si="0"/>
        <v/>
      </c>
      <c r="D10" s="6" t="str">
        <f t="shared" si="2"/>
        <v/>
      </c>
      <c r="E10" s="7" t="str">
        <f t="shared" si="1"/>
        <v/>
      </c>
      <c r="G10" s="8" t="s">
        <v>14</v>
      </c>
      <c r="H10" s="9" t="str">
        <f>IFERROR(MAX(0, 636 - LOOKUP(2,1/(D6:D109&lt;&gt;""),D6:D109)),"No data yet")</f>
        <v>No data yet</v>
      </c>
    </row>
    <row r="11" spans="1:8" ht="16" x14ac:dyDescent="0.2">
      <c r="A11" s="10">
        <v>46059</v>
      </c>
      <c r="B11" s="4"/>
      <c r="C11" s="11" t="str">
        <f t="shared" si="0"/>
        <v/>
      </c>
      <c r="D11" s="12" t="str">
        <f t="shared" si="2"/>
        <v/>
      </c>
      <c r="E11" s="13" t="str">
        <f t="shared" si="1"/>
        <v/>
      </c>
      <c r="G11" s="14" t="s">
        <v>15</v>
      </c>
      <c r="H11" s="15" t="str">
        <f>IFERROR(IF(LOOKUP(2,1/(D6:D109&lt;&gt;""),D6:D109)&gt;=300,"✅ YES","❌ Not yet"),"No data yet")</f>
        <v>No data yet</v>
      </c>
    </row>
    <row r="12" spans="1:8" ht="16" x14ac:dyDescent="0.2">
      <c r="A12" s="3">
        <v>46060</v>
      </c>
      <c r="B12" s="4"/>
      <c r="C12" s="5" t="str">
        <f t="shared" si="0"/>
        <v/>
      </c>
      <c r="D12" s="6" t="str">
        <f t="shared" si="2"/>
        <v/>
      </c>
      <c r="E12" s="7" t="str">
        <f t="shared" si="1"/>
        <v/>
      </c>
      <c r="G12" s="8" t="s">
        <v>16</v>
      </c>
      <c r="H12" s="9" t="str">
        <f>IFERROR(IF(LOOKUP(2,1/(D6:D109&lt;&gt;""),D6:D109)&gt;=636,"✅ YES","❌ Not yet"),"No data yet")</f>
        <v>No data yet</v>
      </c>
    </row>
    <row r="13" spans="1:8" ht="16" x14ac:dyDescent="0.2">
      <c r="A13" s="10">
        <v>46061</v>
      </c>
      <c r="B13" s="4"/>
      <c r="C13" s="11" t="str">
        <f t="shared" si="0"/>
        <v/>
      </c>
      <c r="D13" s="12" t="str">
        <f t="shared" si="2"/>
        <v/>
      </c>
      <c r="E13" s="13" t="str">
        <f t="shared" si="1"/>
        <v/>
      </c>
      <c r="G13" s="14" t="s">
        <v>17</v>
      </c>
      <c r="H13" s="15" t="str">
        <f>IFERROR(ROUND(AVERAGE(C6:C109),1),"No data yet")</f>
        <v>No data yet</v>
      </c>
    </row>
    <row r="14" spans="1:8" ht="28" x14ac:dyDescent="0.2">
      <c r="A14" s="3">
        <v>46062</v>
      </c>
      <c r="B14" s="4"/>
      <c r="C14" s="5" t="str">
        <f t="shared" si="0"/>
        <v/>
      </c>
      <c r="D14" s="6" t="str">
        <f t="shared" si="2"/>
        <v/>
      </c>
      <c r="E14" s="7" t="str">
        <f t="shared" si="1"/>
        <v/>
      </c>
      <c r="G14" s="8" t="s">
        <v>18</v>
      </c>
      <c r="H14" s="9">
        <f>IFERROR(MAX(C6:C109),"No data yet")</f>
        <v>0</v>
      </c>
    </row>
    <row r="15" spans="1:8" ht="20" customHeight="1" x14ac:dyDescent="0.2">
      <c r="A15" s="10">
        <v>46063</v>
      </c>
      <c r="B15" s="4"/>
      <c r="C15" s="11" t="str">
        <f t="shared" si="0"/>
        <v/>
      </c>
      <c r="D15" s="12" t="str">
        <f t="shared" si="2"/>
        <v/>
      </c>
      <c r="E15" s="13" t="str">
        <f t="shared" si="1"/>
        <v/>
      </c>
      <c r="G15" s="14" t="s">
        <v>19</v>
      </c>
      <c r="H15" s="20" t="str">
        <f>IFERROR(INDEX(A6:A109,MATCH(MAX(C6:C109),C6:C109,0)),"No data yet")</f>
        <v>No data yet</v>
      </c>
    </row>
    <row r="16" spans="1:8" x14ac:dyDescent="0.2">
      <c r="A16" s="3">
        <v>46064</v>
      </c>
      <c r="B16" s="4"/>
      <c r="C16" s="5" t="str">
        <f t="shared" si="0"/>
        <v/>
      </c>
      <c r="D16" s="6" t="str">
        <f t="shared" si="2"/>
        <v/>
      </c>
      <c r="E16" s="7" t="str">
        <f t="shared" si="1"/>
        <v/>
      </c>
    </row>
    <row r="17" spans="1:8" x14ac:dyDescent="0.2">
      <c r="A17" s="10">
        <v>46065</v>
      </c>
      <c r="B17" s="4"/>
      <c r="C17" s="11" t="str">
        <f t="shared" si="0"/>
        <v/>
      </c>
      <c r="D17" s="12" t="str">
        <f t="shared" si="2"/>
        <v/>
      </c>
      <c r="E17" s="13" t="str">
        <f t="shared" si="1"/>
        <v/>
      </c>
      <c r="G17" s="27" t="s">
        <v>36</v>
      </c>
      <c r="H17" s="23"/>
    </row>
    <row r="18" spans="1:8" x14ac:dyDescent="0.2">
      <c r="A18" s="3">
        <v>46066</v>
      </c>
      <c r="B18" s="4"/>
      <c r="C18" s="5" t="str">
        <f t="shared" si="0"/>
        <v/>
      </c>
      <c r="D18" s="6" t="str">
        <f t="shared" si="2"/>
        <v/>
      </c>
      <c r="E18" s="7" t="str">
        <f t="shared" si="1"/>
        <v/>
      </c>
      <c r="G18" s="16" t="s">
        <v>20</v>
      </c>
      <c r="H18" s="17" t="s">
        <v>21</v>
      </c>
    </row>
    <row r="19" spans="1:8" x14ac:dyDescent="0.2">
      <c r="A19" s="10">
        <v>46067</v>
      </c>
      <c r="B19" s="4"/>
      <c r="C19" s="11" t="str">
        <f t="shared" si="0"/>
        <v/>
      </c>
      <c r="D19" s="12" t="str">
        <f t="shared" si="2"/>
        <v/>
      </c>
      <c r="E19" s="13" t="str">
        <f t="shared" si="1"/>
        <v/>
      </c>
      <c r="G19" s="18" t="s">
        <v>22</v>
      </c>
      <c r="H19" s="19" t="s">
        <v>23</v>
      </c>
    </row>
    <row r="20" spans="1:8" x14ac:dyDescent="0.2">
      <c r="A20" s="3">
        <v>46068</v>
      </c>
      <c r="B20" s="4"/>
      <c r="C20" s="5" t="str">
        <f t="shared" si="0"/>
        <v/>
      </c>
      <c r="D20" s="6" t="str">
        <f t="shared" si="2"/>
        <v/>
      </c>
      <c r="E20" s="7" t="str">
        <f t="shared" si="1"/>
        <v/>
      </c>
      <c r="G20" s="16" t="s">
        <v>24</v>
      </c>
      <c r="H20" s="17" t="s">
        <v>25</v>
      </c>
    </row>
    <row r="21" spans="1:8" x14ac:dyDescent="0.2">
      <c r="A21" s="10">
        <v>46069</v>
      </c>
      <c r="B21" s="4"/>
      <c r="C21" s="11" t="str">
        <f t="shared" si="0"/>
        <v/>
      </c>
      <c r="D21" s="12" t="str">
        <f t="shared" si="2"/>
        <v/>
      </c>
      <c r="E21" s="13" t="str">
        <f t="shared" si="1"/>
        <v/>
      </c>
      <c r="G21" s="18" t="s">
        <v>26</v>
      </c>
      <c r="H21" s="19" t="s">
        <v>27</v>
      </c>
    </row>
    <row r="22" spans="1:8" x14ac:dyDescent="0.2">
      <c r="A22" s="3">
        <v>46070</v>
      </c>
      <c r="B22" s="4"/>
      <c r="C22" s="5" t="str">
        <f t="shared" si="0"/>
        <v/>
      </c>
      <c r="D22" s="6" t="str">
        <f t="shared" si="2"/>
        <v/>
      </c>
      <c r="E22" s="7" t="str">
        <f t="shared" si="1"/>
        <v/>
      </c>
      <c r="G22" s="16" t="s">
        <v>28</v>
      </c>
      <c r="H22" s="17" t="s">
        <v>29</v>
      </c>
    </row>
    <row r="23" spans="1:8" x14ac:dyDescent="0.2">
      <c r="A23" s="10">
        <v>46071</v>
      </c>
      <c r="B23" s="4"/>
      <c r="C23" s="11" t="str">
        <f t="shared" si="0"/>
        <v/>
      </c>
      <c r="D23" s="12" t="str">
        <f t="shared" si="2"/>
        <v/>
      </c>
      <c r="E23" s="13" t="str">
        <f t="shared" si="1"/>
        <v/>
      </c>
      <c r="G23" s="18" t="s">
        <v>30</v>
      </c>
      <c r="H23" s="19" t="s">
        <v>31</v>
      </c>
    </row>
    <row r="24" spans="1:8" x14ac:dyDescent="0.2">
      <c r="A24" s="3">
        <v>46072</v>
      </c>
      <c r="B24" s="4"/>
      <c r="C24" s="5" t="str">
        <f t="shared" si="0"/>
        <v/>
      </c>
      <c r="D24" s="6" t="str">
        <f t="shared" si="2"/>
        <v/>
      </c>
      <c r="E24" s="7" t="str">
        <f t="shared" si="1"/>
        <v/>
      </c>
      <c r="G24" s="16" t="s">
        <v>32</v>
      </c>
      <c r="H24" s="17" t="s">
        <v>33</v>
      </c>
    </row>
    <row r="25" spans="1:8" x14ac:dyDescent="0.2">
      <c r="A25" s="10">
        <v>46073</v>
      </c>
      <c r="B25" s="4"/>
      <c r="C25" s="11" t="str">
        <f t="shared" si="0"/>
        <v/>
      </c>
      <c r="D25" s="12" t="str">
        <f t="shared" si="2"/>
        <v/>
      </c>
      <c r="E25" s="13" t="str">
        <f t="shared" si="1"/>
        <v/>
      </c>
    </row>
    <row r="26" spans="1:8" x14ac:dyDescent="0.2">
      <c r="A26" s="3">
        <v>46074</v>
      </c>
      <c r="B26" s="4"/>
      <c r="C26" s="5" t="str">
        <f t="shared" si="0"/>
        <v/>
      </c>
      <c r="D26" s="6" t="str">
        <f>IF(C26="","",IF(D25="",C26,D25+C26))</f>
        <v/>
      </c>
      <c r="E26" s="7" t="str">
        <f t="shared" si="1"/>
        <v/>
      </c>
      <c r="G26" s="25"/>
      <c r="H26" s="23"/>
    </row>
    <row r="27" spans="1:8" ht="30" customHeight="1" x14ac:dyDescent="0.2">
      <c r="A27" s="10">
        <v>46075</v>
      </c>
      <c r="B27" s="4"/>
      <c r="C27" s="11" t="str">
        <f t="shared" si="0"/>
        <v/>
      </c>
      <c r="D27" s="12" t="str">
        <f t="shared" si="2"/>
        <v/>
      </c>
      <c r="E27" s="13" t="str">
        <f t="shared" si="1"/>
        <v/>
      </c>
      <c r="G27" s="21" t="s">
        <v>35</v>
      </c>
      <c r="H27" s="21"/>
    </row>
    <row r="28" spans="1:8" x14ac:dyDescent="0.2">
      <c r="A28" s="3">
        <v>46076</v>
      </c>
      <c r="B28" s="4"/>
      <c r="C28" s="5" t="str">
        <f t="shared" si="0"/>
        <v/>
      </c>
      <c r="D28" s="6" t="str">
        <f t="shared" si="2"/>
        <v/>
      </c>
      <c r="E28" s="7" t="str">
        <f t="shared" si="1"/>
        <v/>
      </c>
    </row>
    <row r="29" spans="1:8" x14ac:dyDescent="0.2">
      <c r="A29" s="10">
        <v>46077</v>
      </c>
      <c r="B29" s="4"/>
      <c r="C29" s="11" t="str">
        <f t="shared" si="0"/>
        <v/>
      </c>
      <c r="D29" s="12" t="str">
        <f t="shared" si="2"/>
        <v/>
      </c>
      <c r="E29" s="13" t="str">
        <f t="shared" si="1"/>
        <v/>
      </c>
    </row>
    <row r="30" spans="1:8" x14ac:dyDescent="0.2">
      <c r="A30" s="3">
        <v>46078</v>
      </c>
      <c r="B30" s="4"/>
      <c r="C30" s="5" t="str">
        <f t="shared" si="0"/>
        <v/>
      </c>
      <c r="D30" s="6" t="str">
        <f t="shared" si="2"/>
        <v/>
      </c>
      <c r="E30" s="7" t="str">
        <f t="shared" si="1"/>
        <v/>
      </c>
    </row>
    <row r="31" spans="1:8" x14ac:dyDescent="0.2">
      <c r="A31" s="10">
        <v>46079</v>
      </c>
      <c r="B31" s="4"/>
      <c r="C31" s="11" t="str">
        <f t="shared" si="0"/>
        <v/>
      </c>
      <c r="D31" s="12" t="str">
        <f t="shared" si="2"/>
        <v/>
      </c>
      <c r="E31" s="13" t="str">
        <f t="shared" si="1"/>
        <v/>
      </c>
    </row>
    <row r="32" spans="1:8" x14ac:dyDescent="0.2">
      <c r="A32" s="3">
        <v>46080</v>
      </c>
      <c r="B32" s="4"/>
      <c r="C32" s="5" t="str">
        <f t="shared" si="0"/>
        <v/>
      </c>
      <c r="D32" s="6" t="str">
        <f t="shared" si="2"/>
        <v/>
      </c>
      <c r="E32" s="7" t="str">
        <f t="shared" si="1"/>
        <v/>
      </c>
    </row>
    <row r="33" spans="1:5" x14ac:dyDescent="0.2">
      <c r="A33" s="10">
        <v>46081</v>
      </c>
      <c r="B33" s="4"/>
      <c r="C33" s="11" t="str">
        <f t="shared" si="0"/>
        <v/>
      </c>
      <c r="D33" s="12" t="str">
        <f t="shared" si="2"/>
        <v/>
      </c>
      <c r="E33" s="13" t="str">
        <f t="shared" si="1"/>
        <v/>
      </c>
    </row>
    <row r="34" spans="1:5" x14ac:dyDescent="0.2">
      <c r="A34" s="3">
        <v>46082</v>
      </c>
      <c r="B34" s="4"/>
      <c r="C34" s="5" t="str">
        <f t="shared" si="0"/>
        <v/>
      </c>
      <c r="D34" s="6" t="str">
        <f t="shared" si="2"/>
        <v/>
      </c>
      <c r="E34" s="7" t="str">
        <f t="shared" si="1"/>
        <v/>
      </c>
    </row>
    <row r="35" spans="1:5" x14ac:dyDescent="0.2">
      <c r="A35" s="10">
        <v>46083</v>
      </c>
      <c r="B35" s="4"/>
      <c r="C35" s="11" t="str">
        <f t="shared" si="0"/>
        <v/>
      </c>
      <c r="D35" s="12" t="str">
        <f t="shared" si="2"/>
        <v/>
      </c>
      <c r="E35" s="13" t="str">
        <f t="shared" si="1"/>
        <v/>
      </c>
    </row>
    <row r="36" spans="1:5" x14ac:dyDescent="0.2">
      <c r="A36" s="3">
        <v>46084</v>
      </c>
      <c r="B36" s="4"/>
      <c r="C36" s="5" t="str">
        <f t="shared" si="0"/>
        <v/>
      </c>
      <c r="D36" s="6" t="str">
        <f t="shared" si="2"/>
        <v/>
      </c>
      <c r="E36" s="7" t="str">
        <f t="shared" si="1"/>
        <v/>
      </c>
    </row>
    <row r="37" spans="1:5" x14ac:dyDescent="0.2">
      <c r="A37" s="10">
        <v>46085</v>
      </c>
      <c r="B37" s="4"/>
      <c r="C37" s="11" t="str">
        <f t="shared" si="0"/>
        <v/>
      </c>
      <c r="D37" s="12" t="str">
        <f t="shared" si="2"/>
        <v/>
      </c>
      <c r="E37" s="13" t="str">
        <f t="shared" si="1"/>
        <v/>
      </c>
    </row>
    <row r="38" spans="1:5" x14ac:dyDescent="0.2">
      <c r="A38" s="3">
        <v>46086</v>
      </c>
      <c r="B38" s="4"/>
      <c r="C38" s="5" t="str">
        <f t="shared" ref="C38:C69" si="3">IF(B38="","",MAX(0,B38-55))</f>
        <v/>
      </c>
      <c r="D38" s="6" t="str">
        <f t="shared" si="2"/>
        <v/>
      </c>
      <c r="E38" s="7" t="str">
        <f t="shared" ref="E38:E69" si="4">IF(D38="","",IF(D38&lt;300,"Not yet started",IF(D38&lt;636,"🌲 Pollen season!","🟡 Past peak")))</f>
        <v/>
      </c>
    </row>
    <row r="39" spans="1:5" x14ac:dyDescent="0.2">
      <c r="A39" s="10">
        <v>46087</v>
      </c>
      <c r="B39" s="4"/>
      <c r="C39" s="11" t="str">
        <f t="shared" si="3"/>
        <v/>
      </c>
      <c r="D39" s="12" t="str">
        <f t="shared" ref="D39:D70" si="5">IF(C39="","",IF(D38="",C39,D38+C39))</f>
        <v/>
      </c>
      <c r="E39" s="13" t="str">
        <f t="shared" si="4"/>
        <v/>
      </c>
    </row>
    <row r="40" spans="1:5" x14ac:dyDescent="0.2">
      <c r="A40" s="3">
        <v>46088</v>
      </c>
      <c r="B40" s="4"/>
      <c r="C40" s="5" t="str">
        <f t="shared" si="3"/>
        <v/>
      </c>
      <c r="D40" s="6" t="str">
        <f t="shared" si="5"/>
        <v/>
      </c>
      <c r="E40" s="7" t="str">
        <f t="shared" si="4"/>
        <v/>
      </c>
    </row>
    <row r="41" spans="1:5" x14ac:dyDescent="0.2">
      <c r="A41" s="10">
        <v>46089</v>
      </c>
      <c r="B41" s="4"/>
      <c r="C41" s="11" t="str">
        <f t="shared" si="3"/>
        <v/>
      </c>
      <c r="D41" s="12" t="str">
        <f t="shared" si="5"/>
        <v/>
      </c>
      <c r="E41" s="13" t="str">
        <f t="shared" si="4"/>
        <v/>
      </c>
    </row>
    <row r="42" spans="1:5" x14ac:dyDescent="0.2">
      <c r="A42" s="3">
        <v>46090</v>
      </c>
      <c r="B42" s="4"/>
      <c r="C42" s="5" t="str">
        <f t="shared" si="3"/>
        <v/>
      </c>
      <c r="D42" s="6" t="str">
        <f t="shared" si="5"/>
        <v/>
      </c>
      <c r="E42" s="7" t="str">
        <f t="shared" si="4"/>
        <v/>
      </c>
    </row>
    <row r="43" spans="1:5" x14ac:dyDescent="0.2">
      <c r="A43" s="10">
        <v>46091</v>
      </c>
      <c r="B43" s="4"/>
      <c r="C43" s="11" t="str">
        <f t="shared" si="3"/>
        <v/>
      </c>
      <c r="D43" s="12" t="str">
        <f t="shared" si="5"/>
        <v/>
      </c>
      <c r="E43" s="13" t="str">
        <f t="shared" si="4"/>
        <v/>
      </c>
    </row>
    <row r="44" spans="1:5" x14ac:dyDescent="0.2">
      <c r="A44" s="3">
        <v>46092</v>
      </c>
      <c r="B44" s="4"/>
      <c r="C44" s="5" t="str">
        <f t="shared" si="3"/>
        <v/>
      </c>
      <c r="D44" s="6" t="str">
        <f t="shared" si="5"/>
        <v/>
      </c>
      <c r="E44" s="7" t="str">
        <f t="shared" si="4"/>
        <v/>
      </c>
    </row>
    <row r="45" spans="1:5" x14ac:dyDescent="0.2">
      <c r="A45" s="10">
        <v>46093</v>
      </c>
      <c r="B45" s="4"/>
      <c r="C45" s="11" t="str">
        <f t="shared" si="3"/>
        <v/>
      </c>
      <c r="D45" s="12" t="str">
        <f t="shared" si="5"/>
        <v/>
      </c>
      <c r="E45" s="13" t="str">
        <f t="shared" si="4"/>
        <v/>
      </c>
    </row>
    <row r="46" spans="1:5" x14ac:dyDescent="0.2">
      <c r="A46" s="3">
        <v>46094</v>
      </c>
      <c r="B46" s="4"/>
      <c r="C46" s="5" t="str">
        <f t="shared" si="3"/>
        <v/>
      </c>
      <c r="D46" s="6" t="str">
        <f t="shared" si="5"/>
        <v/>
      </c>
      <c r="E46" s="7" t="str">
        <f t="shared" si="4"/>
        <v/>
      </c>
    </row>
    <row r="47" spans="1:5" x14ac:dyDescent="0.2">
      <c r="A47" s="10">
        <v>46095</v>
      </c>
      <c r="B47" s="4"/>
      <c r="C47" s="11" t="str">
        <f t="shared" si="3"/>
        <v/>
      </c>
      <c r="D47" s="12" t="str">
        <f t="shared" si="5"/>
        <v/>
      </c>
      <c r="E47" s="13" t="str">
        <f t="shared" si="4"/>
        <v/>
      </c>
    </row>
    <row r="48" spans="1:5" x14ac:dyDescent="0.2">
      <c r="A48" s="3">
        <v>46096</v>
      </c>
      <c r="B48" s="4"/>
      <c r="C48" s="5" t="str">
        <f t="shared" si="3"/>
        <v/>
      </c>
      <c r="D48" s="6" t="str">
        <f t="shared" si="5"/>
        <v/>
      </c>
      <c r="E48" s="7" t="str">
        <f t="shared" si="4"/>
        <v/>
      </c>
    </row>
    <row r="49" spans="1:5" x14ac:dyDescent="0.2">
      <c r="A49" s="10">
        <v>46097</v>
      </c>
      <c r="B49" s="4"/>
      <c r="C49" s="11" t="str">
        <f t="shared" si="3"/>
        <v/>
      </c>
      <c r="D49" s="12" t="str">
        <f t="shared" si="5"/>
        <v/>
      </c>
      <c r="E49" s="13" t="str">
        <f t="shared" si="4"/>
        <v/>
      </c>
    </row>
    <row r="50" spans="1:5" x14ac:dyDescent="0.2">
      <c r="A50" s="3">
        <v>46098</v>
      </c>
      <c r="B50" s="4"/>
      <c r="C50" s="5" t="str">
        <f t="shared" si="3"/>
        <v/>
      </c>
      <c r="D50" s="6" t="str">
        <f t="shared" si="5"/>
        <v/>
      </c>
      <c r="E50" s="7" t="str">
        <f t="shared" si="4"/>
        <v/>
      </c>
    </row>
    <row r="51" spans="1:5" x14ac:dyDescent="0.2">
      <c r="A51" s="10">
        <v>46099</v>
      </c>
      <c r="B51" s="4"/>
      <c r="C51" s="11" t="str">
        <f t="shared" si="3"/>
        <v/>
      </c>
      <c r="D51" s="12" t="str">
        <f t="shared" si="5"/>
        <v/>
      </c>
      <c r="E51" s="13" t="str">
        <f t="shared" si="4"/>
        <v/>
      </c>
    </row>
    <row r="52" spans="1:5" x14ac:dyDescent="0.2">
      <c r="A52" s="3">
        <v>46100</v>
      </c>
      <c r="B52" s="4"/>
      <c r="C52" s="5" t="str">
        <f t="shared" si="3"/>
        <v/>
      </c>
      <c r="D52" s="6" t="str">
        <f t="shared" si="5"/>
        <v/>
      </c>
      <c r="E52" s="7" t="str">
        <f t="shared" si="4"/>
        <v/>
      </c>
    </row>
    <row r="53" spans="1:5" x14ac:dyDescent="0.2">
      <c r="A53" s="10">
        <v>46101</v>
      </c>
      <c r="B53" s="4"/>
      <c r="C53" s="11" t="str">
        <f t="shared" si="3"/>
        <v/>
      </c>
      <c r="D53" s="12" t="str">
        <f t="shared" si="5"/>
        <v/>
      </c>
      <c r="E53" s="13" t="str">
        <f t="shared" si="4"/>
        <v/>
      </c>
    </row>
    <row r="54" spans="1:5" x14ac:dyDescent="0.2">
      <c r="A54" s="3">
        <v>46102</v>
      </c>
      <c r="B54" s="4"/>
      <c r="C54" s="5" t="str">
        <f t="shared" si="3"/>
        <v/>
      </c>
      <c r="D54" s="6" t="str">
        <f t="shared" si="5"/>
        <v/>
      </c>
      <c r="E54" s="7" t="str">
        <f t="shared" si="4"/>
        <v/>
      </c>
    </row>
    <row r="55" spans="1:5" x14ac:dyDescent="0.2">
      <c r="A55" s="10">
        <v>46103</v>
      </c>
      <c r="B55" s="4"/>
      <c r="C55" s="11" t="str">
        <f t="shared" si="3"/>
        <v/>
      </c>
      <c r="D55" s="12" t="str">
        <f t="shared" si="5"/>
        <v/>
      </c>
      <c r="E55" s="13" t="str">
        <f t="shared" si="4"/>
        <v/>
      </c>
    </row>
    <row r="56" spans="1:5" x14ac:dyDescent="0.2">
      <c r="A56" s="3">
        <v>46104</v>
      </c>
      <c r="B56" s="4"/>
      <c r="C56" s="5" t="str">
        <f t="shared" si="3"/>
        <v/>
      </c>
      <c r="D56" s="6" t="str">
        <f t="shared" si="5"/>
        <v/>
      </c>
      <c r="E56" s="7" t="str">
        <f t="shared" si="4"/>
        <v/>
      </c>
    </row>
    <row r="57" spans="1:5" x14ac:dyDescent="0.2">
      <c r="A57" s="10">
        <v>46105</v>
      </c>
      <c r="B57" s="4"/>
      <c r="C57" s="11" t="str">
        <f t="shared" si="3"/>
        <v/>
      </c>
      <c r="D57" s="12" t="str">
        <f t="shared" si="5"/>
        <v/>
      </c>
      <c r="E57" s="13" t="str">
        <f t="shared" si="4"/>
        <v/>
      </c>
    </row>
    <row r="58" spans="1:5" x14ac:dyDescent="0.2">
      <c r="A58" s="3">
        <v>46106</v>
      </c>
      <c r="B58" s="4"/>
      <c r="C58" s="5" t="str">
        <f t="shared" si="3"/>
        <v/>
      </c>
      <c r="D58" s="6" t="str">
        <f t="shared" si="5"/>
        <v/>
      </c>
      <c r="E58" s="7" t="str">
        <f t="shared" si="4"/>
        <v/>
      </c>
    </row>
    <row r="59" spans="1:5" x14ac:dyDescent="0.2">
      <c r="A59" s="10">
        <v>46107</v>
      </c>
      <c r="B59" s="4"/>
      <c r="C59" s="11" t="str">
        <f t="shared" si="3"/>
        <v/>
      </c>
      <c r="D59" s="12" t="str">
        <f t="shared" si="5"/>
        <v/>
      </c>
      <c r="E59" s="13" t="str">
        <f t="shared" si="4"/>
        <v/>
      </c>
    </row>
    <row r="60" spans="1:5" x14ac:dyDescent="0.2">
      <c r="A60" s="3">
        <v>46108</v>
      </c>
      <c r="B60" s="4"/>
      <c r="C60" s="5" t="str">
        <f t="shared" si="3"/>
        <v/>
      </c>
      <c r="D60" s="6" t="str">
        <f t="shared" si="5"/>
        <v/>
      </c>
      <c r="E60" s="7" t="str">
        <f t="shared" si="4"/>
        <v/>
      </c>
    </row>
    <row r="61" spans="1:5" x14ac:dyDescent="0.2">
      <c r="A61" s="10">
        <v>46109</v>
      </c>
      <c r="B61" s="4"/>
      <c r="C61" s="11" t="str">
        <f t="shared" si="3"/>
        <v/>
      </c>
      <c r="D61" s="12" t="str">
        <f t="shared" si="5"/>
        <v/>
      </c>
      <c r="E61" s="13" t="str">
        <f t="shared" si="4"/>
        <v/>
      </c>
    </row>
    <row r="62" spans="1:5" x14ac:dyDescent="0.2">
      <c r="A62" s="3">
        <v>46110</v>
      </c>
      <c r="B62" s="4"/>
      <c r="C62" s="5" t="str">
        <f t="shared" si="3"/>
        <v/>
      </c>
      <c r="D62" s="6" t="str">
        <f t="shared" si="5"/>
        <v/>
      </c>
      <c r="E62" s="7" t="str">
        <f t="shared" si="4"/>
        <v/>
      </c>
    </row>
    <row r="63" spans="1:5" x14ac:dyDescent="0.2">
      <c r="A63" s="10">
        <v>46111</v>
      </c>
      <c r="B63" s="4"/>
      <c r="C63" s="11" t="str">
        <f t="shared" si="3"/>
        <v/>
      </c>
      <c r="D63" s="12" t="str">
        <f t="shared" si="5"/>
        <v/>
      </c>
      <c r="E63" s="13" t="str">
        <f t="shared" si="4"/>
        <v/>
      </c>
    </row>
    <row r="64" spans="1:5" x14ac:dyDescent="0.2">
      <c r="A64" s="3">
        <v>46112</v>
      </c>
      <c r="B64" s="4"/>
      <c r="C64" s="5" t="str">
        <f t="shared" si="3"/>
        <v/>
      </c>
      <c r="D64" s="6" t="str">
        <f t="shared" si="5"/>
        <v/>
      </c>
      <c r="E64" s="7" t="str">
        <f t="shared" si="4"/>
        <v/>
      </c>
    </row>
    <row r="65" spans="1:5" x14ac:dyDescent="0.2">
      <c r="A65" s="10">
        <v>46113</v>
      </c>
      <c r="B65" s="4"/>
      <c r="C65" s="11" t="str">
        <f t="shared" si="3"/>
        <v/>
      </c>
      <c r="D65" s="12" t="str">
        <f t="shared" si="5"/>
        <v/>
      </c>
      <c r="E65" s="13" t="str">
        <f t="shared" si="4"/>
        <v/>
      </c>
    </row>
    <row r="66" spans="1:5" x14ac:dyDescent="0.2">
      <c r="A66" s="3">
        <v>46114</v>
      </c>
      <c r="B66" s="4"/>
      <c r="C66" s="5" t="str">
        <f t="shared" si="3"/>
        <v/>
      </c>
      <c r="D66" s="6" t="str">
        <f t="shared" si="5"/>
        <v/>
      </c>
      <c r="E66" s="7" t="str">
        <f t="shared" si="4"/>
        <v/>
      </c>
    </row>
    <row r="67" spans="1:5" x14ac:dyDescent="0.2">
      <c r="A67" s="10">
        <v>46115</v>
      </c>
      <c r="B67" s="4"/>
      <c r="C67" s="11" t="str">
        <f t="shared" si="3"/>
        <v/>
      </c>
      <c r="D67" s="12" t="str">
        <f t="shared" si="5"/>
        <v/>
      </c>
      <c r="E67" s="13" t="str">
        <f t="shared" si="4"/>
        <v/>
      </c>
    </row>
    <row r="68" spans="1:5" x14ac:dyDescent="0.2">
      <c r="A68" s="3">
        <v>46116</v>
      </c>
      <c r="B68" s="4"/>
      <c r="C68" s="5" t="str">
        <f t="shared" si="3"/>
        <v/>
      </c>
      <c r="D68" s="6" t="str">
        <f t="shared" si="5"/>
        <v/>
      </c>
      <c r="E68" s="7" t="str">
        <f t="shared" si="4"/>
        <v/>
      </c>
    </row>
    <row r="69" spans="1:5" x14ac:dyDescent="0.2">
      <c r="A69" s="10">
        <v>46117</v>
      </c>
      <c r="B69" s="4"/>
      <c r="C69" s="11" t="str">
        <f t="shared" si="3"/>
        <v/>
      </c>
      <c r="D69" s="12" t="str">
        <f t="shared" si="5"/>
        <v/>
      </c>
      <c r="E69" s="13" t="str">
        <f t="shared" si="4"/>
        <v/>
      </c>
    </row>
    <row r="70" spans="1:5" x14ac:dyDescent="0.2">
      <c r="A70" s="3">
        <v>46118</v>
      </c>
      <c r="B70" s="4"/>
      <c r="C70" s="5" t="str">
        <f t="shared" ref="C70:C101" si="6">IF(B70="","",MAX(0,B70-55))</f>
        <v/>
      </c>
      <c r="D70" s="6" t="str">
        <f t="shared" si="5"/>
        <v/>
      </c>
      <c r="E70" s="7" t="str">
        <f t="shared" ref="E70:E101" si="7">IF(D70="","",IF(D70&lt;300,"Not yet started",IF(D70&lt;636,"🌲 Pollen season!","🟡 Past peak")))</f>
        <v/>
      </c>
    </row>
    <row r="71" spans="1:5" x14ac:dyDescent="0.2">
      <c r="A71" s="10">
        <v>46119</v>
      </c>
      <c r="B71" s="4"/>
      <c r="C71" s="11" t="str">
        <f t="shared" si="6"/>
        <v/>
      </c>
      <c r="D71" s="12" t="str">
        <f t="shared" ref="D71:D102" si="8">IF(C71="","",IF(D70="",C71,D70+C71))</f>
        <v/>
      </c>
      <c r="E71" s="13" t="str">
        <f t="shared" si="7"/>
        <v/>
      </c>
    </row>
    <row r="72" spans="1:5" x14ac:dyDescent="0.2">
      <c r="A72" s="3">
        <v>46120</v>
      </c>
      <c r="B72" s="4"/>
      <c r="C72" s="5" t="str">
        <f t="shared" si="6"/>
        <v/>
      </c>
      <c r="D72" s="6" t="str">
        <f t="shared" si="8"/>
        <v/>
      </c>
      <c r="E72" s="7" t="str">
        <f t="shared" si="7"/>
        <v/>
      </c>
    </row>
    <row r="73" spans="1:5" x14ac:dyDescent="0.2">
      <c r="A73" s="10">
        <v>46121</v>
      </c>
      <c r="B73" s="4"/>
      <c r="C73" s="11" t="str">
        <f t="shared" si="6"/>
        <v/>
      </c>
      <c r="D73" s="12" t="str">
        <f t="shared" si="8"/>
        <v/>
      </c>
      <c r="E73" s="13" t="str">
        <f t="shared" si="7"/>
        <v/>
      </c>
    </row>
    <row r="74" spans="1:5" x14ac:dyDescent="0.2">
      <c r="A74" s="3">
        <v>46122</v>
      </c>
      <c r="B74" s="4"/>
      <c r="C74" s="5" t="str">
        <f t="shared" si="6"/>
        <v/>
      </c>
      <c r="D74" s="6" t="str">
        <f t="shared" si="8"/>
        <v/>
      </c>
      <c r="E74" s="7" t="str">
        <f t="shared" si="7"/>
        <v/>
      </c>
    </row>
    <row r="75" spans="1:5" x14ac:dyDescent="0.2">
      <c r="A75" s="10">
        <v>46123</v>
      </c>
      <c r="B75" s="4"/>
      <c r="C75" s="11" t="str">
        <f t="shared" si="6"/>
        <v/>
      </c>
      <c r="D75" s="12" t="str">
        <f t="shared" si="8"/>
        <v/>
      </c>
      <c r="E75" s="13" t="str">
        <f t="shared" si="7"/>
        <v/>
      </c>
    </row>
    <row r="76" spans="1:5" x14ac:dyDescent="0.2">
      <c r="A76" s="3">
        <v>46124</v>
      </c>
      <c r="B76" s="4"/>
      <c r="C76" s="5" t="str">
        <f t="shared" si="6"/>
        <v/>
      </c>
      <c r="D76" s="6" t="str">
        <f t="shared" si="8"/>
        <v/>
      </c>
      <c r="E76" s="7" t="str">
        <f t="shared" si="7"/>
        <v/>
      </c>
    </row>
    <row r="77" spans="1:5" x14ac:dyDescent="0.2">
      <c r="A77" s="10">
        <v>46125</v>
      </c>
      <c r="B77" s="4"/>
      <c r="C77" s="11" t="str">
        <f t="shared" si="6"/>
        <v/>
      </c>
      <c r="D77" s="12" t="str">
        <f t="shared" si="8"/>
        <v/>
      </c>
      <c r="E77" s="13" t="str">
        <f t="shared" si="7"/>
        <v/>
      </c>
    </row>
    <row r="78" spans="1:5" x14ac:dyDescent="0.2">
      <c r="A78" s="3">
        <v>46126</v>
      </c>
      <c r="B78" s="4"/>
      <c r="C78" s="5" t="str">
        <f t="shared" si="6"/>
        <v/>
      </c>
      <c r="D78" s="6" t="str">
        <f t="shared" si="8"/>
        <v/>
      </c>
      <c r="E78" s="7" t="str">
        <f t="shared" si="7"/>
        <v/>
      </c>
    </row>
    <row r="79" spans="1:5" x14ac:dyDescent="0.2">
      <c r="A79" s="10">
        <v>46127</v>
      </c>
      <c r="B79" s="4"/>
      <c r="C79" s="11" t="str">
        <f t="shared" si="6"/>
        <v/>
      </c>
      <c r="D79" s="12" t="str">
        <f t="shared" si="8"/>
        <v/>
      </c>
      <c r="E79" s="13" t="str">
        <f t="shared" si="7"/>
        <v/>
      </c>
    </row>
    <row r="80" spans="1:5" x14ac:dyDescent="0.2">
      <c r="A80" s="3">
        <v>46128</v>
      </c>
      <c r="B80" s="4"/>
      <c r="C80" s="5" t="str">
        <f t="shared" si="6"/>
        <v/>
      </c>
      <c r="D80" s="6" t="str">
        <f t="shared" si="8"/>
        <v/>
      </c>
      <c r="E80" s="7" t="str">
        <f t="shared" si="7"/>
        <v/>
      </c>
    </row>
    <row r="81" spans="1:5" x14ac:dyDescent="0.2">
      <c r="A81" s="10">
        <v>46129</v>
      </c>
      <c r="B81" s="4"/>
      <c r="C81" s="11" t="str">
        <f t="shared" si="6"/>
        <v/>
      </c>
      <c r="D81" s="12" t="str">
        <f t="shared" si="8"/>
        <v/>
      </c>
      <c r="E81" s="13" t="str">
        <f t="shared" si="7"/>
        <v/>
      </c>
    </row>
    <row r="82" spans="1:5" x14ac:dyDescent="0.2">
      <c r="A82" s="3">
        <v>46130</v>
      </c>
      <c r="B82" s="4"/>
      <c r="C82" s="5" t="str">
        <f t="shared" si="6"/>
        <v/>
      </c>
      <c r="D82" s="6" t="str">
        <f t="shared" si="8"/>
        <v/>
      </c>
      <c r="E82" s="7" t="str">
        <f t="shared" si="7"/>
        <v/>
      </c>
    </row>
    <row r="83" spans="1:5" x14ac:dyDescent="0.2">
      <c r="A83" s="10">
        <v>46131</v>
      </c>
      <c r="B83" s="4"/>
      <c r="C83" s="11" t="str">
        <f t="shared" si="6"/>
        <v/>
      </c>
      <c r="D83" s="12" t="str">
        <f t="shared" si="8"/>
        <v/>
      </c>
      <c r="E83" s="13" t="str">
        <f t="shared" si="7"/>
        <v/>
      </c>
    </row>
    <row r="84" spans="1:5" x14ac:dyDescent="0.2">
      <c r="A84" s="3">
        <v>46132</v>
      </c>
      <c r="B84" s="4"/>
      <c r="C84" s="5" t="str">
        <f t="shared" si="6"/>
        <v/>
      </c>
      <c r="D84" s="6" t="str">
        <f t="shared" si="8"/>
        <v/>
      </c>
      <c r="E84" s="7" t="str">
        <f t="shared" si="7"/>
        <v/>
      </c>
    </row>
    <row r="85" spans="1:5" x14ac:dyDescent="0.2">
      <c r="A85" s="10">
        <v>46133</v>
      </c>
      <c r="B85" s="4"/>
      <c r="C85" s="11" t="str">
        <f t="shared" si="6"/>
        <v/>
      </c>
      <c r="D85" s="12" t="str">
        <f t="shared" si="8"/>
        <v/>
      </c>
      <c r="E85" s="13" t="str">
        <f t="shared" si="7"/>
        <v/>
      </c>
    </row>
    <row r="86" spans="1:5" x14ac:dyDescent="0.2">
      <c r="A86" s="3">
        <v>46134</v>
      </c>
      <c r="B86" s="4"/>
      <c r="C86" s="5" t="str">
        <f t="shared" si="6"/>
        <v/>
      </c>
      <c r="D86" s="6" t="str">
        <f t="shared" si="8"/>
        <v/>
      </c>
      <c r="E86" s="7" t="str">
        <f t="shared" si="7"/>
        <v/>
      </c>
    </row>
    <row r="87" spans="1:5" x14ac:dyDescent="0.2">
      <c r="A87" s="10">
        <v>46135</v>
      </c>
      <c r="B87" s="4"/>
      <c r="C87" s="11" t="str">
        <f t="shared" si="6"/>
        <v/>
      </c>
      <c r="D87" s="12" t="str">
        <f t="shared" si="8"/>
        <v/>
      </c>
      <c r="E87" s="13" t="str">
        <f t="shared" si="7"/>
        <v/>
      </c>
    </row>
    <row r="88" spans="1:5" x14ac:dyDescent="0.2">
      <c r="A88" s="3">
        <v>46136</v>
      </c>
      <c r="B88" s="4"/>
      <c r="C88" s="5" t="str">
        <f t="shared" si="6"/>
        <v/>
      </c>
      <c r="D88" s="6" t="str">
        <f t="shared" si="8"/>
        <v/>
      </c>
      <c r="E88" s="7" t="str">
        <f t="shared" si="7"/>
        <v/>
      </c>
    </row>
    <row r="89" spans="1:5" x14ac:dyDescent="0.2">
      <c r="A89" s="10">
        <v>46137</v>
      </c>
      <c r="B89" s="4"/>
      <c r="C89" s="11" t="str">
        <f t="shared" si="6"/>
        <v/>
      </c>
      <c r="D89" s="12" t="str">
        <f t="shared" si="8"/>
        <v/>
      </c>
      <c r="E89" s="13" t="str">
        <f t="shared" si="7"/>
        <v/>
      </c>
    </row>
    <row r="90" spans="1:5" x14ac:dyDescent="0.2">
      <c r="A90" s="3">
        <v>46138</v>
      </c>
      <c r="B90" s="4"/>
      <c r="C90" s="5" t="str">
        <f t="shared" si="6"/>
        <v/>
      </c>
      <c r="D90" s="6" t="str">
        <f t="shared" si="8"/>
        <v/>
      </c>
      <c r="E90" s="7" t="str">
        <f t="shared" si="7"/>
        <v/>
      </c>
    </row>
    <row r="91" spans="1:5" x14ac:dyDescent="0.2">
      <c r="A91" s="10">
        <v>46139</v>
      </c>
      <c r="B91" s="4"/>
      <c r="C91" s="11" t="str">
        <f t="shared" si="6"/>
        <v/>
      </c>
      <c r="D91" s="12" t="str">
        <f t="shared" si="8"/>
        <v/>
      </c>
      <c r="E91" s="13" t="str">
        <f t="shared" si="7"/>
        <v/>
      </c>
    </row>
    <row r="92" spans="1:5" x14ac:dyDescent="0.2">
      <c r="A92" s="3">
        <v>46140</v>
      </c>
      <c r="B92" s="4"/>
      <c r="C92" s="5" t="str">
        <f t="shared" si="6"/>
        <v/>
      </c>
      <c r="D92" s="6" t="str">
        <f t="shared" si="8"/>
        <v/>
      </c>
      <c r="E92" s="7" t="str">
        <f t="shared" si="7"/>
        <v/>
      </c>
    </row>
    <row r="93" spans="1:5" x14ac:dyDescent="0.2">
      <c r="A93" s="10">
        <v>46141</v>
      </c>
      <c r="B93" s="4"/>
      <c r="C93" s="11" t="str">
        <f t="shared" si="6"/>
        <v/>
      </c>
      <c r="D93" s="12" t="str">
        <f t="shared" si="8"/>
        <v/>
      </c>
      <c r="E93" s="13" t="str">
        <f t="shared" si="7"/>
        <v/>
      </c>
    </row>
    <row r="94" spans="1:5" x14ac:dyDescent="0.2">
      <c r="A94" s="3">
        <v>46142</v>
      </c>
      <c r="B94" s="4"/>
      <c r="C94" s="5" t="str">
        <f t="shared" si="6"/>
        <v/>
      </c>
      <c r="D94" s="6" t="str">
        <f t="shared" si="8"/>
        <v/>
      </c>
      <c r="E94" s="7" t="str">
        <f t="shared" si="7"/>
        <v/>
      </c>
    </row>
    <row r="95" spans="1:5" x14ac:dyDescent="0.2">
      <c r="A95" s="10">
        <v>46143</v>
      </c>
      <c r="B95" s="4"/>
      <c r="C95" s="11" t="str">
        <f t="shared" si="6"/>
        <v/>
      </c>
      <c r="D95" s="12" t="str">
        <f t="shared" si="8"/>
        <v/>
      </c>
      <c r="E95" s="13" t="str">
        <f t="shared" si="7"/>
        <v/>
      </c>
    </row>
    <row r="96" spans="1:5" x14ac:dyDescent="0.2">
      <c r="A96" s="3">
        <v>46144</v>
      </c>
      <c r="B96" s="4"/>
      <c r="C96" s="5" t="str">
        <f t="shared" si="6"/>
        <v/>
      </c>
      <c r="D96" s="6" t="str">
        <f t="shared" si="8"/>
        <v/>
      </c>
      <c r="E96" s="7" t="str">
        <f t="shared" si="7"/>
        <v/>
      </c>
    </row>
    <row r="97" spans="1:5" x14ac:dyDescent="0.2">
      <c r="A97" s="10">
        <v>46145</v>
      </c>
      <c r="B97" s="4"/>
      <c r="C97" s="11" t="str">
        <f t="shared" si="6"/>
        <v/>
      </c>
      <c r="D97" s="12" t="str">
        <f t="shared" si="8"/>
        <v/>
      </c>
      <c r="E97" s="13" t="str">
        <f t="shared" si="7"/>
        <v/>
      </c>
    </row>
    <row r="98" spans="1:5" x14ac:dyDescent="0.2">
      <c r="A98" s="3">
        <v>46146</v>
      </c>
      <c r="B98" s="4"/>
      <c r="C98" s="5" t="str">
        <f t="shared" si="6"/>
        <v/>
      </c>
      <c r="D98" s="6" t="str">
        <f t="shared" si="8"/>
        <v/>
      </c>
      <c r="E98" s="7" t="str">
        <f t="shared" si="7"/>
        <v/>
      </c>
    </row>
    <row r="99" spans="1:5" x14ac:dyDescent="0.2">
      <c r="A99" s="10">
        <v>46147</v>
      </c>
      <c r="B99" s="4"/>
      <c r="C99" s="11" t="str">
        <f t="shared" si="6"/>
        <v/>
      </c>
      <c r="D99" s="12" t="str">
        <f t="shared" si="8"/>
        <v/>
      </c>
      <c r="E99" s="13" t="str">
        <f t="shared" si="7"/>
        <v/>
      </c>
    </row>
    <row r="100" spans="1:5" x14ac:dyDescent="0.2">
      <c r="A100" s="3">
        <v>46148</v>
      </c>
      <c r="B100" s="4"/>
      <c r="C100" s="5" t="str">
        <f t="shared" si="6"/>
        <v/>
      </c>
      <c r="D100" s="6" t="str">
        <f t="shared" si="8"/>
        <v/>
      </c>
      <c r="E100" s="7" t="str">
        <f t="shared" si="7"/>
        <v/>
      </c>
    </row>
    <row r="101" spans="1:5" x14ac:dyDescent="0.2">
      <c r="A101" s="10">
        <v>46149</v>
      </c>
      <c r="B101" s="4"/>
      <c r="C101" s="11" t="str">
        <f t="shared" si="6"/>
        <v/>
      </c>
      <c r="D101" s="12" t="str">
        <f t="shared" si="8"/>
        <v/>
      </c>
      <c r="E101" s="13" t="str">
        <f t="shared" si="7"/>
        <v/>
      </c>
    </row>
    <row r="102" spans="1:5" x14ac:dyDescent="0.2">
      <c r="A102" s="3">
        <v>46150</v>
      </c>
      <c r="B102" s="4"/>
      <c r="C102" s="5" t="str">
        <f t="shared" ref="C102:C109" si="9">IF(B102="","",MAX(0,B102-55))</f>
        <v/>
      </c>
      <c r="D102" s="6" t="str">
        <f t="shared" si="8"/>
        <v/>
      </c>
      <c r="E102" s="7" t="str">
        <f t="shared" ref="E102:E109" si="10">IF(D102="","",IF(D102&lt;300,"Not yet started",IF(D102&lt;636,"🌲 Pollen season!","🟡 Past peak")))</f>
        <v/>
      </c>
    </row>
    <row r="103" spans="1:5" x14ac:dyDescent="0.2">
      <c r="A103" s="10">
        <v>46151</v>
      </c>
      <c r="B103" s="4"/>
      <c r="C103" s="11" t="str">
        <f t="shared" si="9"/>
        <v/>
      </c>
      <c r="D103" s="12" t="str">
        <f t="shared" ref="D103:D109" si="11">IF(C103="","",IF(D102="",C103,D102+C103))</f>
        <v/>
      </c>
      <c r="E103" s="13" t="str">
        <f t="shared" si="10"/>
        <v/>
      </c>
    </row>
    <row r="104" spans="1:5" x14ac:dyDescent="0.2">
      <c r="A104" s="3">
        <v>46152</v>
      </c>
      <c r="B104" s="4"/>
      <c r="C104" s="5" t="str">
        <f t="shared" si="9"/>
        <v/>
      </c>
      <c r="D104" s="6" t="str">
        <f t="shared" si="11"/>
        <v/>
      </c>
      <c r="E104" s="7" t="str">
        <f t="shared" si="10"/>
        <v/>
      </c>
    </row>
    <row r="105" spans="1:5" x14ac:dyDescent="0.2">
      <c r="A105" s="10">
        <v>46153</v>
      </c>
      <c r="B105" s="4"/>
      <c r="C105" s="11" t="str">
        <f t="shared" si="9"/>
        <v/>
      </c>
      <c r="D105" s="12" t="str">
        <f t="shared" si="11"/>
        <v/>
      </c>
      <c r="E105" s="13" t="str">
        <f t="shared" si="10"/>
        <v/>
      </c>
    </row>
    <row r="106" spans="1:5" x14ac:dyDescent="0.2">
      <c r="A106" s="3">
        <v>46154</v>
      </c>
      <c r="B106" s="4"/>
      <c r="C106" s="5" t="str">
        <f t="shared" si="9"/>
        <v/>
      </c>
      <c r="D106" s="6" t="str">
        <f t="shared" si="11"/>
        <v/>
      </c>
      <c r="E106" s="7" t="str">
        <f t="shared" si="10"/>
        <v/>
      </c>
    </row>
    <row r="107" spans="1:5" x14ac:dyDescent="0.2">
      <c r="A107" s="10">
        <v>46155</v>
      </c>
      <c r="B107" s="4"/>
      <c r="C107" s="11" t="str">
        <f t="shared" si="9"/>
        <v/>
      </c>
      <c r="D107" s="12" t="str">
        <f t="shared" si="11"/>
        <v/>
      </c>
      <c r="E107" s="13" t="str">
        <f t="shared" si="10"/>
        <v/>
      </c>
    </row>
    <row r="108" spans="1:5" x14ac:dyDescent="0.2">
      <c r="A108" s="3">
        <v>46156</v>
      </c>
      <c r="B108" s="4"/>
      <c r="C108" s="5" t="str">
        <f t="shared" si="9"/>
        <v/>
      </c>
      <c r="D108" s="6" t="str">
        <f t="shared" si="11"/>
        <v/>
      </c>
      <c r="E108" s="7" t="str">
        <f t="shared" si="10"/>
        <v/>
      </c>
    </row>
    <row r="109" spans="1:5" x14ac:dyDescent="0.2">
      <c r="A109" s="10">
        <v>46157</v>
      </c>
      <c r="B109" s="4"/>
      <c r="C109" s="11" t="str">
        <f t="shared" si="9"/>
        <v/>
      </c>
      <c r="D109" s="12" t="str">
        <f t="shared" si="11"/>
        <v/>
      </c>
      <c r="E109" s="13" t="str">
        <f t="shared" si="10"/>
        <v/>
      </c>
    </row>
  </sheetData>
  <mergeCells count="7">
    <mergeCell ref="G27:H27"/>
    <mergeCell ref="G4:H4"/>
    <mergeCell ref="A2:E2"/>
    <mergeCell ref="G26:H26"/>
    <mergeCell ref="A1:E1"/>
    <mergeCell ref="G17:H17"/>
    <mergeCell ref="A3:E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C30B-956E-384A-B63E-8F1ECAC0E61A}">
  <dimension ref="A1:H109"/>
  <sheetViews>
    <sheetView tabSelected="1" workbookViewId="0">
      <pane ySplit="5" topLeftCell="A6" activePane="bottomLeft" state="frozen"/>
      <selection pane="bottomLeft" activeCell="J19" sqref="J19"/>
    </sheetView>
  </sheetViews>
  <sheetFormatPr baseColWidth="10" defaultColWidth="8.83203125" defaultRowHeight="15" x14ac:dyDescent="0.2"/>
  <cols>
    <col min="1" max="2" width="14" customWidth="1"/>
    <col min="3" max="3" width="16" customWidth="1"/>
    <col min="4" max="4" width="18" customWidth="1"/>
    <col min="5" max="5" width="20" customWidth="1"/>
    <col min="6" max="6" width="3" customWidth="1"/>
    <col min="7" max="7" width="28" customWidth="1"/>
    <col min="8" max="8" width="26.6640625" customWidth="1"/>
  </cols>
  <sheetData>
    <row r="1" spans="1:8" ht="30" customHeight="1" x14ac:dyDescent="0.2">
      <c r="A1" s="26" t="s">
        <v>0</v>
      </c>
      <c r="B1" s="23"/>
      <c r="C1" s="23"/>
      <c r="D1" s="23"/>
      <c r="E1" s="23"/>
    </row>
    <row r="2" spans="1:8" x14ac:dyDescent="0.2">
      <c r="A2" s="24" t="s">
        <v>1</v>
      </c>
      <c r="B2" s="23"/>
      <c r="C2" s="23"/>
      <c r="D2" s="23"/>
      <c r="E2" s="23"/>
    </row>
    <row r="3" spans="1:8" x14ac:dyDescent="0.2">
      <c r="A3" s="28" t="s">
        <v>2</v>
      </c>
      <c r="B3" s="23"/>
      <c r="C3" s="23"/>
      <c r="D3" s="23"/>
      <c r="E3" s="23"/>
    </row>
    <row r="4" spans="1:8" ht="28" customHeight="1" x14ac:dyDescent="0.2">
      <c r="G4" s="22" t="s">
        <v>34</v>
      </c>
      <c r="H4" s="23"/>
    </row>
    <row r="5" spans="1:8" ht="35" customHeight="1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G5" s="2" t="s">
        <v>8</v>
      </c>
      <c r="H5" s="2" t="s">
        <v>9</v>
      </c>
    </row>
    <row r="6" spans="1:8" ht="18" customHeight="1" x14ac:dyDescent="0.2">
      <c r="A6" s="3">
        <v>46054</v>
      </c>
      <c r="B6" s="29">
        <v>50</v>
      </c>
      <c r="C6" s="5">
        <f t="shared" ref="C6:C69" si="0">IF(B6="","",MAX(0,B6-55))</f>
        <v>0</v>
      </c>
      <c r="D6" s="6">
        <f>IF(C6="","",C6)</f>
        <v>0</v>
      </c>
      <c r="E6" s="7" t="str">
        <f t="shared" ref="E6:E69" si="1">IF(D6="","",IF(D6&lt;300,"Not yet started",IF(D6&lt;636,"🌲 Pollen season!","🟡 Past peak")))</f>
        <v>Not yet started</v>
      </c>
      <c r="G6" s="8" t="s">
        <v>10</v>
      </c>
      <c r="H6" s="9" t="str">
        <f>TEXT(A6,"MMM D, YYYY")&amp;" – "&amp;TEXT(A109,"MMM D, YYYY")</f>
        <v>Feb 1, 2026 – May 15, 2026</v>
      </c>
    </row>
    <row r="7" spans="1:8" ht="16" x14ac:dyDescent="0.2">
      <c r="A7" s="10">
        <v>46055</v>
      </c>
      <c r="B7" s="29">
        <v>55</v>
      </c>
      <c r="C7" s="11">
        <f t="shared" si="0"/>
        <v>0</v>
      </c>
      <c r="D7" s="12">
        <f t="shared" ref="D7:D70" si="2">IF(C7="","",IF(D6="",C7,D6+C7))</f>
        <v>0</v>
      </c>
      <c r="E7" s="13" t="str">
        <f t="shared" si="1"/>
        <v>Not yet started</v>
      </c>
      <c r="G7" s="14" t="s">
        <v>11</v>
      </c>
      <c r="H7" s="15">
        <f>COUNTA(B6:B109)</f>
        <v>68</v>
      </c>
    </row>
    <row r="8" spans="1:8" ht="28" x14ac:dyDescent="0.2">
      <c r="A8" s="3">
        <v>46056</v>
      </c>
      <c r="B8" s="29">
        <v>45</v>
      </c>
      <c r="C8" s="5">
        <f t="shared" si="0"/>
        <v>0</v>
      </c>
      <c r="D8" s="6">
        <f t="shared" si="2"/>
        <v>0</v>
      </c>
      <c r="E8" s="7" t="str">
        <f t="shared" si="1"/>
        <v>Not yet started</v>
      </c>
      <c r="G8" s="8" t="s">
        <v>12</v>
      </c>
      <c r="H8" s="9">
        <f>IFERROR(LOOKUP(2,1/(D6:D109&lt;&gt;""),D6:D109),"No data yet")</f>
        <v>673.76156370680451</v>
      </c>
    </row>
    <row r="9" spans="1:8" ht="28" x14ac:dyDescent="0.2">
      <c r="A9" s="10">
        <v>46057</v>
      </c>
      <c r="B9" s="29">
        <v>20</v>
      </c>
      <c r="C9" s="11">
        <f t="shared" si="0"/>
        <v>0</v>
      </c>
      <c r="D9" s="12">
        <f t="shared" si="2"/>
        <v>0</v>
      </c>
      <c r="E9" s="13" t="str">
        <f t="shared" si="1"/>
        <v>Not yet started</v>
      </c>
      <c r="G9" s="14" t="s">
        <v>13</v>
      </c>
      <c r="H9" s="15">
        <f>IFERROR(MAX(0, 300 - LOOKUP(2,1/(D6:D109&lt;&gt;""),D6:D109)),"No data yet")</f>
        <v>0</v>
      </c>
    </row>
    <row r="10" spans="1:8" ht="16" x14ac:dyDescent="0.2">
      <c r="A10" s="3">
        <v>46058</v>
      </c>
      <c r="B10" s="29">
        <v>56</v>
      </c>
      <c r="C10" s="5">
        <f t="shared" si="0"/>
        <v>1</v>
      </c>
      <c r="D10" s="6">
        <f t="shared" si="2"/>
        <v>1</v>
      </c>
      <c r="E10" s="7" t="str">
        <f t="shared" si="1"/>
        <v>Not yet started</v>
      </c>
      <c r="G10" s="8" t="s">
        <v>14</v>
      </c>
      <c r="H10" s="9">
        <f>IFERROR(MAX(0, 636 - LOOKUP(2,1/(D6:D109&lt;&gt;""),D6:D109)),"No data yet")</f>
        <v>0</v>
      </c>
    </row>
    <row r="11" spans="1:8" ht="16" x14ac:dyDescent="0.2">
      <c r="A11" s="10">
        <v>46059</v>
      </c>
      <c r="B11" s="29">
        <v>50</v>
      </c>
      <c r="C11" s="11">
        <f t="shared" si="0"/>
        <v>0</v>
      </c>
      <c r="D11" s="12">
        <f t="shared" si="2"/>
        <v>1</v>
      </c>
      <c r="E11" s="13" t="str">
        <f t="shared" si="1"/>
        <v>Not yet started</v>
      </c>
      <c r="G11" s="14" t="s">
        <v>15</v>
      </c>
      <c r="H11" s="15" t="str">
        <f>IFERROR(IF(LOOKUP(2,1/(D6:D109&lt;&gt;""),D6:D109)&gt;=300,"✅ YES","❌ Not yet"),"No data yet")</f>
        <v>✅ YES</v>
      </c>
    </row>
    <row r="12" spans="1:8" ht="16" x14ac:dyDescent="0.2">
      <c r="A12" s="3">
        <v>46060</v>
      </c>
      <c r="B12" s="29">
        <v>55</v>
      </c>
      <c r="C12" s="5">
        <f t="shared" si="0"/>
        <v>0</v>
      </c>
      <c r="D12" s="6">
        <f t="shared" si="2"/>
        <v>1</v>
      </c>
      <c r="E12" s="7" t="str">
        <f t="shared" si="1"/>
        <v>Not yet started</v>
      </c>
      <c r="G12" s="8" t="s">
        <v>16</v>
      </c>
      <c r="H12" s="9" t="str">
        <f>IFERROR(IF(LOOKUP(2,1/(D6:D109&lt;&gt;""),D6:D109)&gt;=636,"✅ YES","❌ Not yet"),"No data yet")</f>
        <v>✅ YES</v>
      </c>
    </row>
    <row r="13" spans="1:8" ht="16" x14ac:dyDescent="0.2">
      <c r="A13" s="10">
        <v>46061</v>
      </c>
      <c r="B13" s="29">
        <v>45</v>
      </c>
      <c r="C13" s="11">
        <f t="shared" si="0"/>
        <v>0</v>
      </c>
      <c r="D13" s="12">
        <f t="shared" si="2"/>
        <v>1</v>
      </c>
      <c r="E13" s="13" t="str">
        <f t="shared" si="1"/>
        <v>Not yet started</v>
      </c>
      <c r="G13" s="14" t="s">
        <v>17</v>
      </c>
      <c r="H13" s="15">
        <f>IFERROR(ROUND(AVERAGE(C6:C109),1),"No data yet")</f>
        <v>9.9</v>
      </c>
    </row>
    <row r="14" spans="1:8" ht="28" x14ac:dyDescent="0.2">
      <c r="A14" s="3">
        <v>46062</v>
      </c>
      <c r="B14" s="29">
        <v>20</v>
      </c>
      <c r="C14" s="5">
        <f t="shared" si="0"/>
        <v>0</v>
      </c>
      <c r="D14" s="6">
        <f t="shared" si="2"/>
        <v>1</v>
      </c>
      <c r="E14" s="7" t="str">
        <f t="shared" si="1"/>
        <v>Not yet started</v>
      </c>
      <c r="G14" s="8" t="s">
        <v>18</v>
      </c>
      <c r="H14" s="9">
        <f>IFERROR(MAX(C6:C109),"No data yet")</f>
        <v>23.680692658203597</v>
      </c>
    </row>
    <row r="15" spans="1:8" ht="20" customHeight="1" x14ac:dyDescent="0.2">
      <c r="A15" s="10">
        <v>46063</v>
      </c>
      <c r="B15" s="29">
        <v>56</v>
      </c>
      <c r="C15" s="11">
        <f t="shared" si="0"/>
        <v>1</v>
      </c>
      <c r="D15" s="12">
        <f t="shared" si="2"/>
        <v>2</v>
      </c>
      <c r="E15" s="13" t="str">
        <f t="shared" si="1"/>
        <v>Not yet started</v>
      </c>
      <c r="G15" s="14" t="s">
        <v>19</v>
      </c>
      <c r="H15" s="20">
        <f>IFERROR(INDEX(A6:A109,MATCH(MAX(C6:C109),C6:C109,0)),"No data yet")</f>
        <v>46109</v>
      </c>
    </row>
    <row r="16" spans="1:8" x14ac:dyDescent="0.2">
      <c r="A16" s="3">
        <v>46064</v>
      </c>
      <c r="B16" s="29">
        <v>42.133333333333297</v>
      </c>
      <c r="C16" s="5">
        <f t="shared" si="0"/>
        <v>0</v>
      </c>
      <c r="D16" s="6">
        <f t="shared" si="2"/>
        <v>2</v>
      </c>
      <c r="E16" s="7" t="str">
        <f t="shared" si="1"/>
        <v>Not yet started</v>
      </c>
    </row>
    <row r="17" spans="1:8" x14ac:dyDescent="0.2">
      <c r="A17" s="10">
        <v>46065</v>
      </c>
      <c r="B17" s="29">
        <v>41.575757575757599</v>
      </c>
      <c r="C17" s="11">
        <f t="shared" si="0"/>
        <v>0</v>
      </c>
      <c r="D17" s="12">
        <f t="shared" si="2"/>
        <v>2</v>
      </c>
      <c r="E17" s="13" t="str">
        <f t="shared" si="1"/>
        <v>Not yet started</v>
      </c>
      <c r="G17" s="27" t="s">
        <v>36</v>
      </c>
      <c r="H17" s="23"/>
    </row>
    <row r="18" spans="1:8" x14ac:dyDescent="0.2">
      <c r="A18" s="3">
        <v>46066</v>
      </c>
      <c r="B18" s="29">
        <v>41.018181818181802</v>
      </c>
      <c r="C18" s="5">
        <f t="shared" si="0"/>
        <v>0</v>
      </c>
      <c r="D18" s="6">
        <f t="shared" si="2"/>
        <v>2</v>
      </c>
      <c r="E18" s="7" t="str">
        <f t="shared" si="1"/>
        <v>Not yet started</v>
      </c>
      <c r="G18" s="16" t="s">
        <v>20</v>
      </c>
      <c r="H18" s="17" t="s">
        <v>21</v>
      </c>
    </row>
    <row r="19" spans="1:8" x14ac:dyDescent="0.2">
      <c r="A19" s="10">
        <v>46067</v>
      </c>
      <c r="B19" s="29">
        <v>40.460606060606104</v>
      </c>
      <c r="C19" s="11">
        <f t="shared" si="0"/>
        <v>0</v>
      </c>
      <c r="D19" s="12">
        <f t="shared" si="2"/>
        <v>2</v>
      </c>
      <c r="E19" s="13" t="str">
        <f t="shared" si="1"/>
        <v>Not yet started</v>
      </c>
      <c r="G19" s="18" t="s">
        <v>22</v>
      </c>
      <c r="H19" s="19" t="s">
        <v>23</v>
      </c>
    </row>
    <row r="20" spans="1:8" x14ac:dyDescent="0.2">
      <c r="A20" s="3">
        <v>46068</v>
      </c>
      <c r="B20" s="29">
        <v>39.903030303030299</v>
      </c>
      <c r="C20" s="5">
        <f t="shared" si="0"/>
        <v>0</v>
      </c>
      <c r="D20" s="6">
        <f t="shared" si="2"/>
        <v>2</v>
      </c>
      <c r="E20" s="7" t="str">
        <f t="shared" si="1"/>
        <v>Not yet started</v>
      </c>
      <c r="G20" s="16" t="s">
        <v>24</v>
      </c>
      <c r="H20" s="17" t="s">
        <v>25</v>
      </c>
    </row>
    <row r="21" spans="1:8" x14ac:dyDescent="0.2">
      <c r="A21" s="10">
        <v>46069</v>
      </c>
      <c r="B21" s="29">
        <v>50</v>
      </c>
      <c r="C21" s="11">
        <f t="shared" si="0"/>
        <v>0</v>
      </c>
      <c r="D21" s="12">
        <f t="shared" si="2"/>
        <v>2</v>
      </c>
      <c r="E21" s="13" t="str">
        <f t="shared" si="1"/>
        <v>Not yet started</v>
      </c>
      <c r="G21" s="18" t="s">
        <v>26</v>
      </c>
      <c r="H21" s="19" t="s">
        <v>27</v>
      </c>
    </row>
    <row r="22" spans="1:8" x14ac:dyDescent="0.2">
      <c r="A22" s="3">
        <v>46070</v>
      </c>
      <c r="B22" s="29">
        <v>49</v>
      </c>
      <c r="C22" s="5">
        <f t="shared" si="0"/>
        <v>0</v>
      </c>
      <c r="D22" s="6">
        <f t="shared" si="2"/>
        <v>2</v>
      </c>
      <c r="E22" s="7" t="str">
        <f t="shared" si="1"/>
        <v>Not yet started</v>
      </c>
      <c r="G22" s="16" t="s">
        <v>28</v>
      </c>
      <c r="H22" s="17" t="s">
        <v>29</v>
      </c>
    </row>
    <row r="23" spans="1:8" x14ac:dyDescent="0.2">
      <c r="A23" s="10">
        <v>46071</v>
      </c>
      <c r="B23" s="29">
        <v>45</v>
      </c>
      <c r="C23" s="11">
        <f t="shared" si="0"/>
        <v>0</v>
      </c>
      <c r="D23" s="12">
        <f t="shared" si="2"/>
        <v>2</v>
      </c>
      <c r="E23" s="13" t="str">
        <f t="shared" si="1"/>
        <v>Not yet started</v>
      </c>
      <c r="G23" s="18" t="s">
        <v>30</v>
      </c>
      <c r="H23" s="19" t="s">
        <v>31</v>
      </c>
    </row>
    <row r="24" spans="1:8" x14ac:dyDescent="0.2">
      <c r="A24" s="3">
        <v>46072</v>
      </c>
      <c r="B24" s="29">
        <v>53</v>
      </c>
      <c r="C24" s="5">
        <f t="shared" si="0"/>
        <v>0</v>
      </c>
      <c r="D24" s="6">
        <f t="shared" si="2"/>
        <v>2</v>
      </c>
      <c r="E24" s="7" t="str">
        <f t="shared" si="1"/>
        <v>Not yet started</v>
      </c>
      <c r="G24" s="16" t="s">
        <v>32</v>
      </c>
      <c r="H24" s="17" t="s">
        <v>33</v>
      </c>
    </row>
    <row r="25" spans="1:8" x14ac:dyDescent="0.2">
      <c r="A25" s="10">
        <v>46073</v>
      </c>
      <c r="B25" s="29">
        <v>57</v>
      </c>
      <c r="C25" s="11">
        <f t="shared" si="0"/>
        <v>2</v>
      </c>
      <c r="D25" s="12">
        <f t="shared" si="2"/>
        <v>4</v>
      </c>
      <c r="E25" s="13" t="str">
        <f t="shared" si="1"/>
        <v>Not yet started</v>
      </c>
    </row>
    <row r="26" spans="1:8" x14ac:dyDescent="0.2">
      <c r="A26" s="3">
        <v>46074</v>
      </c>
      <c r="B26" s="29">
        <v>60</v>
      </c>
      <c r="C26" s="5">
        <f t="shared" si="0"/>
        <v>5</v>
      </c>
      <c r="D26" s="6">
        <f>IF(C26="","",IF(D25="",C26,D25+C26))</f>
        <v>9</v>
      </c>
      <c r="E26" s="7" t="str">
        <f t="shared" si="1"/>
        <v>Not yet started</v>
      </c>
      <c r="G26" s="25"/>
      <c r="H26" s="23"/>
    </row>
    <row r="27" spans="1:8" ht="30" customHeight="1" x14ac:dyDescent="0.2">
      <c r="A27" s="10">
        <v>46075</v>
      </c>
      <c r="B27" s="29">
        <v>55.046831955922897</v>
      </c>
      <c r="C27" s="11">
        <f t="shared" si="0"/>
        <v>4.683195592289735E-2</v>
      </c>
      <c r="D27" s="12">
        <f t="shared" si="2"/>
        <v>9.0468319559228974</v>
      </c>
      <c r="E27" s="13" t="str">
        <f t="shared" si="1"/>
        <v>Not yet started</v>
      </c>
      <c r="G27" s="21" t="s">
        <v>35</v>
      </c>
      <c r="H27" s="21"/>
    </row>
    <row r="28" spans="1:8" x14ac:dyDescent="0.2">
      <c r="A28" s="3">
        <v>46076</v>
      </c>
      <c r="B28" s="29">
        <v>56.142614960796799</v>
      </c>
      <c r="C28" s="5">
        <f t="shared" si="0"/>
        <v>1.1426149607967986</v>
      </c>
      <c r="D28" s="6">
        <f t="shared" si="2"/>
        <v>10.189446916719696</v>
      </c>
      <c r="E28" s="7" t="str">
        <f t="shared" si="1"/>
        <v>Not yet started</v>
      </c>
    </row>
    <row r="29" spans="1:8" x14ac:dyDescent="0.2">
      <c r="A29" s="10">
        <v>46077</v>
      </c>
      <c r="B29" s="29">
        <v>57.2383979656707</v>
      </c>
      <c r="C29" s="11">
        <f t="shared" si="0"/>
        <v>2.2383979656706998</v>
      </c>
      <c r="D29" s="12">
        <f t="shared" si="2"/>
        <v>12.427844882390396</v>
      </c>
      <c r="E29" s="13" t="str">
        <f t="shared" si="1"/>
        <v>Not yet started</v>
      </c>
    </row>
    <row r="30" spans="1:8" x14ac:dyDescent="0.2">
      <c r="A30" s="3">
        <v>46078</v>
      </c>
      <c r="B30" s="29">
        <v>58.334180970544601</v>
      </c>
      <c r="C30" s="5">
        <f t="shared" si="0"/>
        <v>3.3341809705446011</v>
      </c>
      <c r="D30" s="6">
        <f t="shared" si="2"/>
        <v>15.762025852934997</v>
      </c>
      <c r="E30" s="7" t="str">
        <f t="shared" si="1"/>
        <v>Not yet started</v>
      </c>
    </row>
    <row r="31" spans="1:8" x14ac:dyDescent="0.2">
      <c r="A31" s="10">
        <v>46079</v>
      </c>
      <c r="B31" s="29">
        <v>59.429963975418502</v>
      </c>
      <c r="C31" s="11">
        <f t="shared" si="0"/>
        <v>4.4299639754185023</v>
      </c>
      <c r="D31" s="12">
        <f t="shared" si="2"/>
        <v>20.191989828353499</v>
      </c>
      <c r="E31" s="13" t="str">
        <f t="shared" si="1"/>
        <v>Not yet started</v>
      </c>
    </row>
    <row r="32" spans="1:8" x14ac:dyDescent="0.2">
      <c r="A32" s="3">
        <v>46080</v>
      </c>
      <c r="B32" s="29">
        <v>60.525746980292503</v>
      </c>
      <c r="C32" s="5">
        <f t="shared" si="0"/>
        <v>5.525746980292503</v>
      </c>
      <c r="D32" s="6">
        <f t="shared" si="2"/>
        <v>25.717736808646002</v>
      </c>
      <c r="E32" s="7" t="str">
        <f t="shared" si="1"/>
        <v>Not yet started</v>
      </c>
    </row>
    <row r="33" spans="1:5" x14ac:dyDescent="0.2">
      <c r="A33" s="10">
        <v>46081</v>
      </c>
      <c r="B33" s="29">
        <v>61.621529985166397</v>
      </c>
      <c r="C33" s="11">
        <f t="shared" si="0"/>
        <v>6.6215299851663971</v>
      </c>
      <c r="D33" s="12">
        <f t="shared" si="2"/>
        <v>32.339266793812399</v>
      </c>
      <c r="E33" s="13" t="str">
        <f t="shared" si="1"/>
        <v>Not yet started</v>
      </c>
    </row>
    <row r="34" spans="1:5" x14ac:dyDescent="0.2">
      <c r="A34" s="3">
        <v>46082</v>
      </c>
      <c r="B34" s="29">
        <v>62.717312990040298</v>
      </c>
      <c r="C34" s="5">
        <f t="shared" si="0"/>
        <v>7.7173129900402984</v>
      </c>
      <c r="D34" s="6">
        <f t="shared" si="2"/>
        <v>40.056579783852698</v>
      </c>
      <c r="E34" s="7" t="str">
        <f t="shared" si="1"/>
        <v>Not yet started</v>
      </c>
    </row>
    <row r="35" spans="1:5" x14ac:dyDescent="0.2">
      <c r="A35" s="10">
        <v>46083</v>
      </c>
      <c r="B35" s="29">
        <v>63.8130959949142</v>
      </c>
      <c r="C35" s="11">
        <f t="shared" si="0"/>
        <v>8.8130959949141996</v>
      </c>
      <c r="D35" s="12">
        <f t="shared" si="2"/>
        <v>48.869675778766897</v>
      </c>
      <c r="E35" s="13" t="str">
        <f t="shared" si="1"/>
        <v>Not yet started</v>
      </c>
    </row>
    <row r="36" spans="1:5" x14ac:dyDescent="0.2">
      <c r="A36" s="3">
        <v>46084</v>
      </c>
      <c r="B36" s="29">
        <v>61.099207166918802</v>
      </c>
      <c r="C36" s="5">
        <f t="shared" si="0"/>
        <v>6.0992071669188022</v>
      </c>
      <c r="D36" s="6">
        <f t="shared" si="2"/>
        <v>54.968882945685699</v>
      </c>
      <c r="E36" s="7" t="str">
        <f t="shared" si="1"/>
        <v>Not yet started</v>
      </c>
    </row>
    <row r="37" spans="1:5" x14ac:dyDescent="0.2">
      <c r="A37" s="10">
        <v>46085</v>
      </c>
      <c r="B37" s="29">
        <v>61.802466586570198</v>
      </c>
      <c r="C37" s="11">
        <f t="shared" si="0"/>
        <v>6.8024665865701976</v>
      </c>
      <c r="D37" s="12">
        <f t="shared" si="2"/>
        <v>61.771349532255897</v>
      </c>
      <c r="E37" s="13" t="str">
        <f t="shared" si="1"/>
        <v>Not yet started</v>
      </c>
    </row>
    <row r="38" spans="1:5" x14ac:dyDescent="0.2">
      <c r="A38" s="3">
        <v>46086</v>
      </c>
      <c r="B38" s="29">
        <v>62.5057260062216</v>
      </c>
      <c r="C38" s="5">
        <f t="shared" si="0"/>
        <v>7.5057260062216002</v>
      </c>
      <c r="D38" s="6">
        <f t="shared" si="2"/>
        <v>69.277075538477504</v>
      </c>
      <c r="E38" s="7" t="str">
        <f t="shared" si="1"/>
        <v>Not yet started</v>
      </c>
    </row>
    <row r="39" spans="1:5" x14ac:dyDescent="0.2">
      <c r="A39" s="10">
        <v>46087</v>
      </c>
      <c r="B39" s="29">
        <v>63.208985425873003</v>
      </c>
      <c r="C39" s="11">
        <f t="shared" si="0"/>
        <v>8.2089854258730028</v>
      </c>
      <c r="D39" s="12">
        <f t="shared" si="2"/>
        <v>77.486060964350514</v>
      </c>
      <c r="E39" s="13" t="str">
        <f t="shared" si="1"/>
        <v>Not yet started</v>
      </c>
    </row>
    <row r="40" spans="1:5" x14ac:dyDescent="0.2">
      <c r="A40" s="3">
        <v>46088</v>
      </c>
      <c r="B40" s="29">
        <v>63.912244845524299</v>
      </c>
      <c r="C40" s="5">
        <f t="shared" si="0"/>
        <v>8.9122448455242989</v>
      </c>
      <c r="D40" s="6">
        <f t="shared" si="2"/>
        <v>86.398305809874813</v>
      </c>
      <c r="E40" s="7" t="str">
        <f t="shared" si="1"/>
        <v>Not yet started</v>
      </c>
    </row>
    <row r="41" spans="1:5" x14ac:dyDescent="0.2">
      <c r="A41" s="10">
        <v>46089</v>
      </c>
      <c r="B41" s="29">
        <v>64.615504265175701</v>
      </c>
      <c r="C41" s="11">
        <f t="shared" si="0"/>
        <v>9.6155042651757014</v>
      </c>
      <c r="D41" s="12">
        <f t="shared" si="2"/>
        <v>96.013810075050515</v>
      </c>
      <c r="E41" s="13" t="str">
        <f t="shared" si="1"/>
        <v>Not yet started</v>
      </c>
    </row>
    <row r="42" spans="1:5" x14ac:dyDescent="0.2">
      <c r="A42" s="3">
        <v>46090</v>
      </c>
      <c r="B42" s="29">
        <v>65.318763684827005</v>
      </c>
      <c r="C42" s="5">
        <f t="shared" si="0"/>
        <v>10.318763684827005</v>
      </c>
      <c r="D42" s="6">
        <f t="shared" si="2"/>
        <v>106.33257375987752</v>
      </c>
      <c r="E42" s="7" t="str">
        <f t="shared" si="1"/>
        <v>Not yet started</v>
      </c>
    </row>
    <row r="43" spans="1:5" x14ac:dyDescent="0.2">
      <c r="A43" s="10">
        <v>46091</v>
      </c>
      <c r="B43" s="29">
        <v>66.022023104478393</v>
      </c>
      <c r="C43" s="11">
        <f t="shared" si="0"/>
        <v>11.022023104478393</v>
      </c>
      <c r="D43" s="12">
        <f t="shared" si="2"/>
        <v>117.35459686435591</v>
      </c>
      <c r="E43" s="13" t="str">
        <f t="shared" si="1"/>
        <v>Not yet started</v>
      </c>
    </row>
    <row r="44" spans="1:5" x14ac:dyDescent="0.2">
      <c r="A44" s="3">
        <v>46092</v>
      </c>
      <c r="B44" s="29">
        <v>66.725282524129796</v>
      </c>
      <c r="C44" s="5">
        <f t="shared" si="0"/>
        <v>11.725282524129796</v>
      </c>
      <c r="D44" s="6">
        <f t="shared" si="2"/>
        <v>129.07987938848572</v>
      </c>
      <c r="E44" s="7" t="str">
        <f t="shared" si="1"/>
        <v>Not yet started</v>
      </c>
    </row>
    <row r="45" spans="1:5" x14ac:dyDescent="0.2">
      <c r="A45" s="10">
        <v>46093</v>
      </c>
      <c r="B45" s="29">
        <v>67.428541943781198</v>
      </c>
      <c r="C45" s="11">
        <f t="shared" si="0"/>
        <v>12.428541943781198</v>
      </c>
      <c r="D45" s="12">
        <f t="shared" si="2"/>
        <v>141.50842133226692</v>
      </c>
      <c r="E45" s="13" t="str">
        <f t="shared" si="1"/>
        <v>Not yet started</v>
      </c>
    </row>
    <row r="46" spans="1:5" x14ac:dyDescent="0.2">
      <c r="A46" s="3">
        <v>46094</v>
      </c>
      <c r="B46" s="29">
        <v>68.131801363432601</v>
      </c>
      <c r="C46" s="5">
        <f t="shared" si="0"/>
        <v>13.131801363432601</v>
      </c>
      <c r="D46" s="6">
        <f t="shared" si="2"/>
        <v>154.64022269569952</v>
      </c>
      <c r="E46" s="7" t="str">
        <f t="shared" si="1"/>
        <v>Not yet started</v>
      </c>
    </row>
    <row r="47" spans="1:5" x14ac:dyDescent="0.2">
      <c r="A47" s="10">
        <v>46095</v>
      </c>
      <c r="B47" s="29">
        <v>68.835060783083904</v>
      </c>
      <c r="C47" s="11">
        <f t="shared" si="0"/>
        <v>13.835060783083904</v>
      </c>
      <c r="D47" s="12">
        <f t="shared" si="2"/>
        <v>168.47528347878341</v>
      </c>
      <c r="E47" s="13" t="str">
        <f t="shared" si="1"/>
        <v>Not yet started</v>
      </c>
    </row>
    <row r="48" spans="1:5" x14ac:dyDescent="0.2">
      <c r="A48" s="3">
        <v>46096</v>
      </c>
      <c r="B48" s="29">
        <v>69.538320202735306</v>
      </c>
      <c r="C48" s="5">
        <f t="shared" si="0"/>
        <v>14.538320202735306</v>
      </c>
      <c r="D48" s="6">
        <f t="shared" si="2"/>
        <v>183.0136036815187</v>
      </c>
      <c r="E48" s="7" t="str">
        <f t="shared" si="1"/>
        <v>Not yet started</v>
      </c>
    </row>
    <row r="49" spans="1:5" x14ac:dyDescent="0.2">
      <c r="A49" s="10">
        <v>46097</v>
      </c>
      <c r="B49" s="29">
        <v>70.241579622386595</v>
      </c>
      <c r="C49" s="11">
        <f t="shared" si="0"/>
        <v>15.241579622386595</v>
      </c>
      <c r="D49" s="12">
        <f t="shared" si="2"/>
        <v>198.25518330390531</v>
      </c>
      <c r="E49" s="13" t="str">
        <f t="shared" si="1"/>
        <v>Not yet started</v>
      </c>
    </row>
    <row r="50" spans="1:5" x14ac:dyDescent="0.2">
      <c r="A50" s="3">
        <v>46098</v>
      </c>
      <c r="B50" s="29">
        <v>70.944839042037998</v>
      </c>
      <c r="C50" s="5">
        <f t="shared" si="0"/>
        <v>15.944839042037998</v>
      </c>
      <c r="D50" s="6">
        <f t="shared" si="2"/>
        <v>214.2000223459433</v>
      </c>
      <c r="E50" s="7" t="str">
        <f t="shared" si="1"/>
        <v>Not yet started</v>
      </c>
    </row>
    <row r="51" spans="1:5" x14ac:dyDescent="0.2">
      <c r="A51" s="10">
        <v>46099</v>
      </c>
      <c r="B51" s="29">
        <v>71.648098461689401</v>
      </c>
      <c r="C51" s="11">
        <f t="shared" si="0"/>
        <v>16.648098461689401</v>
      </c>
      <c r="D51" s="12">
        <f t="shared" si="2"/>
        <v>230.84812080763271</v>
      </c>
      <c r="E51" s="13" t="str">
        <f t="shared" si="1"/>
        <v>Not yet started</v>
      </c>
    </row>
    <row r="52" spans="1:5" x14ac:dyDescent="0.2">
      <c r="A52" s="3">
        <v>46100</v>
      </c>
      <c r="B52" s="29">
        <v>72.351357881340704</v>
      </c>
      <c r="C52" s="5">
        <f t="shared" si="0"/>
        <v>17.351357881340704</v>
      </c>
      <c r="D52" s="6">
        <f t="shared" si="2"/>
        <v>248.19947868897341</v>
      </c>
      <c r="E52" s="7" t="str">
        <f t="shared" si="1"/>
        <v>Not yet started</v>
      </c>
    </row>
    <row r="53" spans="1:5" x14ac:dyDescent="0.2">
      <c r="A53" s="10">
        <v>46101</v>
      </c>
      <c r="B53" s="29">
        <v>73.054617300992106</v>
      </c>
      <c r="C53" s="11">
        <f t="shared" si="0"/>
        <v>18.054617300992106</v>
      </c>
      <c r="D53" s="12">
        <f t="shared" si="2"/>
        <v>266.25409598996555</v>
      </c>
      <c r="E53" s="13" t="str">
        <f t="shared" si="1"/>
        <v>Not yet started</v>
      </c>
    </row>
    <row r="54" spans="1:5" x14ac:dyDescent="0.2">
      <c r="A54" s="3">
        <v>46102</v>
      </c>
      <c r="B54" s="29">
        <v>73.757876720643495</v>
      </c>
      <c r="C54" s="5">
        <f t="shared" si="0"/>
        <v>18.757876720643495</v>
      </c>
      <c r="D54" s="6">
        <f t="shared" si="2"/>
        <v>285.01197271060903</v>
      </c>
      <c r="E54" s="7" t="str">
        <f t="shared" si="1"/>
        <v>Not yet started</v>
      </c>
    </row>
    <row r="55" spans="1:5" x14ac:dyDescent="0.2">
      <c r="A55" s="10">
        <v>46103</v>
      </c>
      <c r="B55" s="29">
        <v>74.461136140295196</v>
      </c>
      <c r="C55" s="11">
        <f t="shared" si="0"/>
        <v>19.461136140295196</v>
      </c>
      <c r="D55" s="12">
        <f t="shared" si="2"/>
        <v>304.47310885090423</v>
      </c>
      <c r="E55" s="13" t="str">
        <f t="shared" si="1"/>
        <v>🌲 Pollen season!</v>
      </c>
    </row>
    <row r="56" spans="1:5" x14ac:dyDescent="0.2">
      <c r="A56" s="3">
        <v>46104</v>
      </c>
      <c r="B56" s="29">
        <v>75.164395559946598</v>
      </c>
      <c r="C56" s="5">
        <f t="shared" si="0"/>
        <v>20.164395559946598</v>
      </c>
      <c r="D56" s="6">
        <f t="shared" si="2"/>
        <v>324.63750441085085</v>
      </c>
      <c r="E56" s="7" t="str">
        <f t="shared" si="1"/>
        <v>🌲 Pollen season!</v>
      </c>
    </row>
    <row r="57" spans="1:5" x14ac:dyDescent="0.2">
      <c r="A57" s="10">
        <v>46105</v>
      </c>
      <c r="B57" s="29">
        <v>75.867654979598001</v>
      </c>
      <c r="C57" s="11">
        <f t="shared" si="0"/>
        <v>20.867654979598001</v>
      </c>
      <c r="D57" s="12">
        <f t="shared" si="2"/>
        <v>345.50515939044885</v>
      </c>
      <c r="E57" s="13" t="str">
        <f t="shared" si="1"/>
        <v>🌲 Pollen season!</v>
      </c>
    </row>
    <row r="58" spans="1:5" x14ac:dyDescent="0.2">
      <c r="A58" s="3">
        <v>46106</v>
      </c>
      <c r="B58" s="29">
        <v>76.570914399249403</v>
      </c>
      <c r="C58" s="5">
        <f t="shared" si="0"/>
        <v>21.570914399249403</v>
      </c>
      <c r="D58" s="6">
        <f t="shared" si="2"/>
        <v>367.07607378969828</v>
      </c>
      <c r="E58" s="7" t="str">
        <f t="shared" si="1"/>
        <v>🌲 Pollen season!</v>
      </c>
    </row>
    <row r="59" spans="1:5" x14ac:dyDescent="0.2">
      <c r="A59" s="10">
        <v>46107</v>
      </c>
      <c r="B59" s="29">
        <v>77.274173818900806</v>
      </c>
      <c r="C59" s="11">
        <f t="shared" si="0"/>
        <v>22.274173818900806</v>
      </c>
      <c r="D59" s="12">
        <f t="shared" si="2"/>
        <v>389.35024760859909</v>
      </c>
      <c r="E59" s="13" t="str">
        <f t="shared" si="1"/>
        <v>🌲 Pollen season!</v>
      </c>
    </row>
    <row r="60" spans="1:5" x14ac:dyDescent="0.2">
      <c r="A60" s="3">
        <v>46108</v>
      </c>
      <c r="B60" s="29">
        <v>77.977433238552194</v>
      </c>
      <c r="C60" s="5">
        <f t="shared" si="0"/>
        <v>22.977433238552194</v>
      </c>
      <c r="D60" s="6">
        <f t="shared" si="2"/>
        <v>412.32768084715127</v>
      </c>
      <c r="E60" s="7" t="str">
        <f t="shared" si="1"/>
        <v>🌲 Pollen season!</v>
      </c>
    </row>
    <row r="61" spans="1:5" x14ac:dyDescent="0.2">
      <c r="A61" s="10">
        <v>46109</v>
      </c>
      <c r="B61" s="29">
        <v>78.680692658203597</v>
      </c>
      <c r="C61" s="11">
        <f t="shared" si="0"/>
        <v>23.680692658203597</v>
      </c>
      <c r="D61" s="12">
        <f t="shared" si="2"/>
        <v>436.00837350535488</v>
      </c>
      <c r="E61" s="13" t="str">
        <f t="shared" si="1"/>
        <v>🌲 Pollen season!</v>
      </c>
    </row>
    <row r="62" spans="1:5" x14ac:dyDescent="0.2">
      <c r="A62" s="3">
        <v>46110</v>
      </c>
      <c r="B62" s="29">
        <v>73.054617300992106</v>
      </c>
      <c r="C62" s="5">
        <f t="shared" si="0"/>
        <v>18.054617300992106</v>
      </c>
      <c r="D62" s="6">
        <f t="shared" si="2"/>
        <v>454.06299080634699</v>
      </c>
      <c r="E62" s="7" t="str">
        <f t="shared" si="1"/>
        <v>🌲 Pollen season!</v>
      </c>
    </row>
    <row r="63" spans="1:5" x14ac:dyDescent="0.2">
      <c r="A63" s="10">
        <v>46111</v>
      </c>
      <c r="B63" s="29">
        <v>73.757876720643495</v>
      </c>
      <c r="C63" s="11">
        <f t="shared" si="0"/>
        <v>18.757876720643495</v>
      </c>
      <c r="D63" s="12">
        <f t="shared" si="2"/>
        <v>472.82086752699047</v>
      </c>
      <c r="E63" s="13" t="str">
        <f t="shared" si="1"/>
        <v>🌲 Pollen season!</v>
      </c>
    </row>
    <row r="64" spans="1:5" x14ac:dyDescent="0.2">
      <c r="A64" s="3">
        <v>46112</v>
      </c>
      <c r="B64" s="29">
        <v>74.461136140295196</v>
      </c>
      <c r="C64" s="5">
        <f t="shared" si="0"/>
        <v>19.461136140295196</v>
      </c>
      <c r="D64" s="6">
        <f t="shared" si="2"/>
        <v>492.28200366728566</v>
      </c>
      <c r="E64" s="7" t="str">
        <f t="shared" si="1"/>
        <v>🌲 Pollen season!</v>
      </c>
    </row>
    <row r="65" spans="1:5" x14ac:dyDescent="0.2">
      <c r="A65" s="10">
        <v>46113</v>
      </c>
      <c r="B65" s="29">
        <v>75.164395559946598</v>
      </c>
      <c r="C65" s="11">
        <f t="shared" si="0"/>
        <v>20.164395559946598</v>
      </c>
      <c r="D65" s="12">
        <f t="shared" si="2"/>
        <v>512.44639922723229</v>
      </c>
      <c r="E65" s="13" t="str">
        <f t="shared" si="1"/>
        <v>🌲 Pollen season!</v>
      </c>
    </row>
    <row r="66" spans="1:5" x14ac:dyDescent="0.2">
      <c r="A66" s="3">
        <v>46114</v>
      </c>
      <c r="B66" s="29">
        <v>75.867654979598001</v>
      </c>
      <c r="C66" s="5">
        <f t="shared" si="0"/>
        <v>20.867654979598001</v>
      </c>
      <c r="D66" s="6">
        <f t="shared" si="2"/>
        <v>533.31405420683029</v>
      </c>
      <c r="E66" s="7" t="str">
        <f t="shared" si="1"/>
        <v>🌲 Pollen season!</v>
      </c>
    </row>
    <row r="67" spans="1:5" x14ac:dyDescent="0.2">
      <c r="A67" s="10">
        <v>46115</v>
      </c>
      <c r="B67" s="29">
        <v>76.570914399249403</v>
      </c>
      <c r="C67" s="11">
        <f t="shared" si="0"/>
        <v>21.570914399249403</v>
      </c>
      <c r="D67" s="12">
        <f t="shared" si="2"/>
        <v>554.88496860607972</v>
      </c>
      <c r="E67" s="13" t="str">
        <f t="shared" si="1"/>
        <v>🌲 Pollen season!</v>
      </c>
    </row>
    <row r="68" spans="1:5" x14ac:dyDescent="0.2">
      <c r="A68" s="3">
        <v>46116</v>
      </c>
      <c r="B68" s="29">
        <v>73.054617300992106</v>
      </c>
      <c r="C68" s="5">
        <f t="shared" si="0"/>
        <v>18.054617300992106</v>
      </c>
      <c r="D68" s="6">
        <f t="shared" si="2"/>
        <v>572.93958590707189</v>
      </c>
      <c r="E68" s="7" t="str">
        <f t="shared" si="1"/>
        <v>🌲 Pollen season!</v>
      </c>
    </row>
    <row r="69" spans="1:5" x14ac:dyDescent="0.2">
      <c r="A69" s="10">
        <v>46117</v>
      </c>
      <c r="B69" s="29">
        <v>73.757876720643495</v>
      </c>
      <c r="C69" s="11">
        <f t="shared" si="0"/>
        <v>18.757876720643495</v>
      </c>
      <c r="D69" s="12">
        <f t="shared" si="2"/>
        <v>591.69746262771537</v>
      </c>
      <c r="E69" s="13" t="str">
        <f t="shared" si="1"/>
        <v>🌲 Pollen season!</v>
      </c>
    </row>
    <row r="70" spans="1:5" x14ac:dyDescent="0.2">
      <c r="A70" s="3">
        <v>46118</v>
      </c>
      <c r="B70" s="29">
        <v>74.461136140295196</v>
      </c>
      <c r="C70" s="5">
        <f t="shared" ref="C70:C109" si="3">IF(B70="","",MAX(0,B70-55))</f>
        <v>19.461136140295196</v>
      </c>
      <c r="D70" s="6">
        <f t="shared" si="2"/>
        <v>611.15859876801051</v>
      </c>
      <c r="E70" s="7" t="str">
        <f t="shared" ref="E70:E109" si="4">IF(D70="","",IF(D70&lt;300,"Not yet started",IF(D70&lt;636,"🌲 Pollen season!","🟡 Past peak")))</f>
        <v>🌲 Pollen season!</v>
      </c>
    </row>
    <row r="71" spans="1:5" x14ac:dyDescent="0.2">
      <c r="A71" s="10">
        <v>46119</v>
      </c>
      <c r="B71" s="29">
        <v>75.164395559946598</v>
      </c>
      <c r="C71" s="11">
        <f t="shared" si="3"/>
        <v>20.164395559946598</v>
      </c>
      <c r="D71" s="12">
        <f t="shared" ref="D71:D109" si="5">IF(C71="","",IF(D70="",C71,D70+C71))</f>
        <v>631.32299432795708</v>
      </c>
      <c r="E71" s="13" t="str">
        <f t="shared" si="4"/>
        <v>🌲 Pollen season!</v>
      </c>
    </row>
    <row r="72" spans="1:5" x14ac:dyDescent="0.2">
      <c r="A72" s="3">
        <v>46120</v>
      </c>
      <c r="B72" s="29">
        <v>75.867654979598001</v>
      </c>
      <c r="C72" s="5">
        <f t="shared" si="3"/>
        <v>20.867654979598001</v>
      </c>
      <c r="D72" s="6">
        <f t="shared" si="5"/>
        <v>652.19064930755508</v>
      </c>
      <c r="E72" s="7" t="str">
        <f t="shared" si="4"/>
        <v>🟡 Past peak</v>
      </c>
    </row>
    <row r="73" spans="1:5" x14ac:dyDescent="0.2">
      <c r="A73" s="10">
        <v>46121</v>
      </c>
      <c r="B73" s="29">
        <v>76.570914399249403</v>
      </c>
      <c r="C73" s="11">
        <f t="shared" si="3"/>
        <v>21.570914399249403</v>
      </c>
      <c r="D73" s="12">
        <f t="shared" si="5"/>
        <v>673.76156370680451</v>
      </c>
      <c r="E73" s="13" t="str">
        <f t="shared" si="4"/>
        <v>🟡 Past peak</v>
      </c>
    </row>
    <row r="74" spans="1:5" x14ac:dyDescent="0.2">
      <c r="A74" s="3">
        <v>46122</v>
      </c>
      <c r="B74" s="29"/>
      <c r="C74" s="5" t="str">
        <f t="shared" si="3"/>
        <v/>
      </c>
      <c r="D74" s="6" t="str">
        <f t="shared" si="5"/>
        <v/>
      </c>
      <c r="E74" s="7" t="str">
        <f t="shared" si="4"/>
        <v/>
      </c>
    </row>
    <row r="75" spans="1:5" x14ac:dyDescent="0.2">
      <c r="A75" s="10">
        <v>46123</v>
      </c>
      <c r="B75" s="29"/>
      <c r="C75" s="11" t="str">
        <f t="shared" si="3"/>
        <v/>
      </c>
      <c r="D75" s="12" t="str">
        <f t="shared" si="5"/>
        <v/>
      </c>
      <c r="E75" s="13" t="str">
        <f t="shared" si="4"/>
        <v/>
      </c>
    </row>
    <row r="76" spans="1:5" x14ac:dyDescent="0.2">
      <c r="A76" s="3">
        <v>46124</v>
      </c>
      <c r="B76" s="29"/>
      <c r="C76" s="5" t="str">
        <f t="shared" si="3"/>
        <v/>
      </c>
      <c r="D76" s="6" t="str">
        <f t="shared" si="5"/>
        <v/>
      </c>
      <c r="E76" s="7" t="str">
        <f t="shared" si="4"/>
        <v/>
      </c>
    </row>
    <row r="77" spans="1:5" x14ac:dyDescent="0.2">
      <c r="A77" s="10">
        <v>46125</v>
      </c>
      <c r="B77" s="29"/>
      <c r="C77" s="11" t="str">
        <f t="shared" si="3"/>
        <v/>
      </c>
      <c r="D77" s="12" t="str">
        <f t="shared" si="5"/>
        <v/>
      </c>
      <c r="E77" s="13" t="str">
        <f t="shared" si="4"/>
        <v/>
      </c>
    </row>
    <row r="78" spans="1:5" x14ac:dyDescent="0.2">
      <c r="A78" s="3">
        <v>46126</v>
      </c>
      <c r="B78" s="29"/>
      <c r="C78" s="5" t="str">
        <f t="shared" si="3"/>
        <v/>
      </c>
      <c r="D78" s="6" t="str">
        <f t="shared" si="5"/>
        <v/>
      </c>
      <c r="E78" s="7" t="str">
        <f t="shared" si="4"/>
        <v/>
      </c>
    </row>
    <row r="79" spans="1:5" x14ac:dyDescent="0.2">
      <c r="A79" s="10">
        <v>46127</v>
      </c>
      <c r="B79" s="29"/>
      <c r="C79" s="11" t="str">
        <f t="shared" si="3"/>
        <v/>
      </c>
      <c r="D79" s="12" t="str">
        <f t="shared" si="5"/>
        <v/>
      </c>
      <c r="E79" s="13" t="str">
        <f t="shared" si="4"/>
        <v/>
      </c>
    </row>
    <row r="80" spans="1:5" x14ac:dyDescent="0.2">
      <c r="A80" s="3">
        <v>46128</v>
      </c>
      <c r="B80" s="4"/>
      <c r="C80" s="5" t="str">
        <f t="shared" si="3"/>
        <v/>
      </c>
      <c r="D80" s="6" t="str">
        <f t="shared" si="5"/>
        <v/>
      </c>
      <c r="E80" s="7" t="str">
        <f t="shared" si="4"/>
        <v/>
      </c>
    </row>
    <row r="81" spans="1:5" x14ac:dyDescent="0.2">
      <c r="A81" s="10">
        <v>46129</v>
      </c>
      <c r="B81" s="4"/>
      <c r="C81" s="11" t="str">
        <f t="shared" si="3"/>
        <v/>
      </c>
      <c r="D81" s="12" t="str">
        <f t="shared" si="5"/>
        <v/>
      </c>
      <c r="E81" s="13" t="str">
        <f t="shared" si="4"/>
        <v/>
      </c>
    </row>
    <row r="82" spans="1:5" x14ac:dyDescent="0.2">
      <c r="A82" s="3">
        <v>46130</v>
      </c>
      <c r="B82" s="4"/>
      <c r="C82" s="5" t="str">
        <f t="shared" si="3"/>
        <v/>
      </c>
      <c r="D82" s="6" t="str">
        <f t="shared" si="5"/>
        <v/>
      </c>
      <c r="E82" s="7" t="str">
        <f t="shared" si="4"/>
        <v/>
      </c>
    </row>
    <row r="83" spans="1:5" x14ac:dyDescent="0.2">
      <c r="A83" s="10">
        <v>46131</v>
      </c>
      <c r="B83" s="4"/>
      <c r="C83" s="11" t="str">
        <f t="shared" si="3"/>
        <v/>
      </c>
      <c r="D83" s="12" t="str">
        <f t="shared" si="5"/>
        <v/>
      </c>
      <c r="E83" s="13" t="str">
        <f t="shared" si="4"/>
        <v/>
      </c>
    </row>
    <row r="84" spans="1:5" x14ac:dyDescent="0.2">
      <c r="A84" s="3">
        <v>46132</v>
      </c>
      <c r="B84" s="4"/>
      <c r="C84" s="5" t="str">
        <f t="shared" si="3"/>
        <v/>
      </c>
      <c r="D84" s="6" t="str">
        <f t="shared" si="5"/>
        <v/>
      </c>
      <c r="E84" s="7" t="str">
        <f t="shared" si="4"/>
        <v/>
      </c>
    </row>
    <row r="85" spans="1:5" x14ac:dyDescent="0.2">
      <c r="A85" s="10">
        <v>46133</v>
      </c>
      <c r="B85" s="4"/>
      <c r="C85" s="11" t="str">
        <f t="shared" si="3"/>
        <v/>
      </c>
      <c r="D85" s="12" t="str">
        <f t="shared" si="5"/>
        <v/>
      </c>
      <c r="E85" s="13" t="str">
        <f t="shared" si="4"/>
        <v/>
      </c>
    </row>
    <row r="86" spans="1:5" x14ac:dyDescent="0.2">
      <c r="A86" s="3">
        <v>46134</v>
      </c>
      <c r="B86" s="4"/>
      <c r="C86" s="5" t="str">
        <f t="shared" si="3"/>
        <v/>
      </c>
      <c r="D86" s="6" t="str">
        <f t="shared" si="5"/>
        <v/>
      </c>
      <c r="E86" s="7" t="str">
        <f t="shared" si="4"/>
        <v/>
      </c>
    </row>
    <row r="87" spans="1:5" x14ac:dyDescent="0.2">
      <c r="A87" s="10">
        <v>46135</v>
      </c>
      <c r="B87" s="4"/>
      <c r="C87" s="11" t="str">
        <f t="shared" si="3"/>
        <v/>
      </c>
      <c r="D87" s="12" t="str">
        <f t="shared" si="5"/>
        <v/>
      </c>
      <c r="E87" s="13" t="str">
        <f t="shared" si="4"/>
        <v/>
      </c>
    </row>
    <row r="88" spans="1:5" x14ac:dyDescent="0.2">
      <c r="A88" s="3">
        <v>46136</v>
      </c>
      <c r="B88" s="4"/>
      <c r="C88" s="5" t="str">
        <f t="shared" si="3"/>
        <v/>
      </c>
      <c r="D88" s="6" t="str">
        <f t="shared" si="5"/>
        <v/>
      </c>
      <c r="E88" s="7" t="str">
        <f t="shared" si="4"/>
        <v/>
      </c>
    </row>
    <row r="89" spans="1:5" x14ac:dyDescent="0.2">
      <c r="A89" s="10">
        <v>46137</v>
      </c>
      <c r="B89" s="4"/>
      <c r="C89" s="11" t="str">
        <f t="shared" si="3"/>
        <v/>
      </c>
      <c r="D89" s="12" t="str">
        <f t="shared" si="5"/>
        <v/>
      </c>
      <c r="E89" s="13" t="str">
        <f t="shared" si="4"/>
        <v/>
      </c>
    </row>
    <row r="90" spans="1:5" x14ac:dyDescent="0.2">
      <c r="A90" s="3">
        <v>46138</v>
      </c>
      <c r="B90" s="4"/>
      <c r="C90" s="5" t="str">
        <f t="shared" si="3"/>
        <v/>
      </c>
      <c r="D90" s="6" t="str">
        <f t="shared" si="5"/>
        <v/>
      </c>
      <c r="E90" s="7" t="str">
        <f t="shared" si="4"/>
        <v/>
      </c>
    </row>
    <row r="91" spans="1:5" x14ac:dyDescent="0.2">
      <c r="A91" s="10">
        <v>46139</v>
      </c>
      <c r="B91" s="4"/>
      <c r="C91" s="11" t="str">
        <f t="shared" si="3"/>
        <v/>
      </c>
      <c r="D91" s="12" t="str">
        <f t="shared" si="5"/>
        <v/>
      </c>
      <c r="E91" s="13" t="str">
        <f t="shared" si="4"/>
        <v/>
      </c>
    </row>
    <row r="92" spans="1:5" x14ac:dyDescent="0.2">
      <c r="A92" s="3">
        <v>46140</v>
      </c>
      <c r="B92" s="4"/>
      <c r="C92" s="5" t="str">
        <f t="shared" si="3"/>
        <v/>
      </c>
      <c r="D92" s="6" t="str">
        <f t="shared" si="5"/>
        <v/>
      </c>
      <c r="E92" s="7" t="str">
        <f t="shared" si="4"/>
        <v/>
      </c>
    </row>
    <row r="93" spans="1:5" x14ac:dyDescent="0.2">
      <c r="A93" s="10">
        <v>46141</v>
      </c>
      <c r="B93" s="4"/>
      <c r="C93" s="11" t="str">
        <f t="shared" si="3"/>
        <v/>
      </c>
      <c r="D93" s="12" t="str">
        <f t="shared" si="5"/>
        <v/>
      </c>
      <c r="E93" s="13" t="str">
        <f t="shared" si="4"/>
        <v/>
      </c>
    </row>
    <row r="94" spans="1:5" x14ac:dyDescent="0.2">
      <c r="A94" s="3">
        <v>46142</v>
      </c>
      <c r="B94" s="4"/>
      <c r="C94" s="5" t="str">
        <f t="shared" si="3"/>
        <v/>
      </c>
      <c r="D94" s="6" t="str">
        <f t="shared" si="5"/>
        <v/>
      </c>
      <c r="E94" s="7" t="str">
        <f t="shared" si="4"/>
        <v/>
      </c>
    </row>
    <row r="95" spans="1:5" x14ac:dyDescent="0.2">
      <c r="A95" s="10">
        <v>46143</v>
      </c>
      <c r="B95" s="4"/>
      <c r="C95" s="11" t="str">
        <f t="shared" si="3"/>
        <v/>
      </c>
      <c r="D95" s="12" t="str">
        <f t="shared" si="5"/>
        <v/>
      </c>
      <c r="E95" s="13" t="str">
        <f t="shared" si="4"/>
        <v/>
      </c>
    </row>
    <row r="96" spans="1:5" x14ac:dyDescent="0.2">
      <c r="A96" s="3">
        <v>46144</v>
      </c>
      <c r="B96" s="4"/>
      <c r="C96" s="5" t="str">
        <f t="shared" si="3"/>
        <v/>
      </c>
      <c r="D96" s="6" t="str">
        <f t="shared" si="5"/>
        <v/>
      </c>
      <c r="E96" s="7" t="str">
        <f t="shared" si="4"/>
        <v/>
      </c>
    </row>
    <row r="97" spans="1:5" x14ac:dyDescent="0.2">
      <c r="A97" s="10">
        <v>46145</v>
      </c>
      <c r="B97" s="4"/>
      <c r="C97" s="11" t="str">
        <f t="shared" si="3"/>
        <v/>
      </c>
      <c r="D97" s="12" t="str">
        <f t="shared" si="5"/>
        <v/>
      </c>
      <c r="E97" s="13" t="str">
        <f t="shared" si="4"/>
        <v/>
      </c>
    </row>
    <row r="98" spans="1:5" x14ac:dyDescent="0.2">
      <c r="A98" s="3">
        <v>46146</v>
      </c>
      <c r="B98" s="4"/>
      <c r="C98" s="5" t="str">
        <f t="shared" si="3"/>
        <v/>
      </c>
      <c r="D98" s="6" t="str">
        <f t="shared" si="5"/>
        <v/>
      </c>
      <c r="E98" s="7" t="str">
        <f t="shared" si="4"/>
        <v/>
      </c>
    </row>
    <row r="99" spans="1:5" x14ac:dyDescent="0.2">
      <c r="A99" s="10">
        <v>46147</v>
      </c>
      <c r="B99" s="4"/>
      <c r="C99" s="11" t="str">
        <f t="shared" si="3"/>
        <v/>
      </c>
      <c r="D99" s="12" t="str">
        <f t="shared" si="5"/>
        <v/>
      </c>
      <c r="E99" s="13" t="str">
        <f t="shared" si="4"/>
        <v/>
      </c>
    </row>
    <row r="100" spans="1:5" x14ac:dyDescent="0.2">
      <c r="A100" s="3">
        <v>46148</v>
      </c>
      <c r="B100" s="4"/>
      <c r="C100" s="5" t="str">
        <f t="shared" si="3"/>
        <v/>
      </c>
      <c r="D100" s="6" t="str">
        <f t="shared" si="5"/>
        <v/>
      </c>
      <c r="E100" s="7" t="str">
        <f t="shared" si="4"/>
        <v/>
      </c>
    </row>
    <row r="101" spans="1:5" x14ac:dyDescent="0.2">
      <c r="A101" s="10">
        <v>46149</v>
      </c>
      <c r="B101" s="4"/>
      <c r="C101" s="11" t="str">
        <f t="shared" si="3"/>
        <v/>
      </c>
      <c r="D101" s="12" t="str">
        <f t="shared" si="5"/>
        <v/>
      </c>
      <c r="E101" s="13" t="str">
        <f t="shared" si="4"/>
        <v/>
      </c>
    </row>
    <row r="102" spans="1:5" x14ac:dyDescent="0.2">
      <c r="A102" s="3">
        <v>46150</v>
      </c>
      <c r="B102" s="4"/>
      <c r="C102" s="5" t="str">
        <f t="shared" si="3"/>
        <v/>
      </c>
      <c r="D102" s="6" t="str">
        <f t="shared" si="5"/>
        <v/>
      </c>
      <c r="E102" s="7" t="str">
        <f t="shared" si="4"/>
        <v/>
      </c>
    </row>
    <row r="103" spans="1:5" x14ac:dyDescent="0.2">
      <c r="A103" s="10">
        <v>46151</v>
      </c>
      <c r="B103" s="4"/>
      <c r="C103" s="11" t="str">
        <f t="shared" si="3"/>
        <v/>
      </c>
      <c r="D103" s="12" t="str">
        <f t="shared" si="5"/>
        <v/>
      </c>
      <c r="E103" s="13" t="str">
        <f t="shared" si="4"/>
        <v/>
      </c>
    </row>
    <row r="104" spans="1:5" x14ac:dyDescent="0.2">
      <c r="A104" s="3">
        <v>46152</v>
      </c>
      <c r="B104" s="4"/>
      <c r="C104" s="5" t="str">
        <f t="shared" si="3"/>
        <v/>
      </c>
      <c r="D104" s="6" t="str">
        <f t="shared" si="5"/>
        <v/>
      </c>
      <c r="E104" s="7" t="str">
        <f t="shared" si="4"/>
        <v/>
      </c>
    </row>
    <row r="105" spans="1:5" x14ac:dyDescent="0.2">
      <c r="A105" s="10">
        <v>46153</v>
      </c>
      <c r="B105" s="4"/>
      <c r="C105" s="11" t="str">
        <f t="shared" si="3"/>
        <v/>
      </c>
      <c r="D105" s="12" t="str">
        <f t="shared" si="5"/>
        <v/>
      </c>
      <c r="E105" s="13" t="str">
        <f t="shared" si="4"/>
        <v/>
      </c>
    </row>
    <row r="106" spans="1:5" x14ac:dyDescent="0.2">
      <c r="A106" s="3">
        <v>46154</v>
      </c>
      <c r="B106" s="4"/>
      <c r="C106" s="5" t="str">
        <f t="shared" si="3"/>
        <v/>
      </c>
      <c r="D106" s="6" t="str">
        <f t="shared" si="5"/>
        <v/>
      </c>
      <c r="E106" s="7" t="str">
        <f t="shared" si="4"/>
        <v/>
      </c>
    </row>
    <row r="107" spans="1:5" x14ac:dyDescent="0.2">
      <c r="A107" s="10">
        <v>46155</v>
      </c>
      <c r="B107" s="4"/>
      <c r="C107" s="11" t="str">
        <f t="shared" si="3"/>
        <v/>
      </c>
      <c r="D107" s="12" t="str">
        <f t="shared" si="5"/>
        <v/>
      </c>
      <c r="E107" s="13" t="str">
        <f t="shared" si="4"/>
        <v/>
      </c>
    </row>
    <row r="108" spans="1:5" x14ac:dyDescent="0.2">
      <c r="A108" s="3">
        <v>46156</v>
      </c>
      <c r="B108" s="4"/>
      <c r="C108" s="5" t="str">
        <f t="shared" si="3"/>
        <v/>
      </c>
      <c r="D108" s="6" t="str">
        <f t="shared" si="5"/>
        <v/>
      </c>
      <c r="E108" s="7" t="str">
        <f t="shared" si="4"/>
        <v/>
      </c>
    </row>
    <row r="109" spans="1:5" x14ac:dyDescent="0.2">
      <c r="A109" s="10">
        <v>46157</v>
      </c>
      <c r="B109" s="4"/>
      <c r="C109" s="11" t="str">
        <f t="shared" si="3"/>
        <v/>
      </c>
      <c r="D109" s="12" t="str">
        <f t="shared" si="5"/>
        <v/>
      </c>
      <c r="E109" s="13" t="str">
        <f t="shared" si="4"/>
        <v/>
      </c>
    </row>
  </sheetData>
  <mergeCells count="7">
    <mergeCell ref="G27:H27"/>
    <mergeCell ref="A1:E1"/>
    <mergeCell ref="A2:E2"/>
    <mergeCell ref="A3:E3"/>
    <mergeCell ref="G4:H4"/>
    <mergeCell ref="G17:H17"/>
    <mergeCell ref="G26:H2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Pine Pollen Tracker</vt:lpstr>
      <vt:lpstr>Example</vt:lpstr>
      <vt:lpstr>Example!Print_Titles</vt:lpstr>
      <vt:lpstr>'Pine Pollen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 Souza, Gabriella Anne-Silveira</cp:lastModifiedBy>
  <dcterms:created xsi:type="dcterms:W3CDTF">2026-02-05T21:19:01Z</dcterms:created>
  <dcterms:modified xsi:type="dcterms:W3CDTF">2026-02-05T21:31:31Z</dcterms:modified>
</cp:coreProperties>
</file>